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13_ncr:1_{AC4C6E63-7103-435A-A22D-EF4BAACE523A}" xr6:coauthVersionLast="47" xr6:coauthVersionMax="47" xr10:uidLastSave="{00000000-0000-0000-0000-000000000000}"/>
  <bookViews>
    <workbookView xWindow="-120" yWindow="-120" windowWidth="20730" windowHeight="11160" tabRatio="887" xr2:uid="{00000000-000D-0000-FFFF-FFFF00000000}"/>
  </bookViews>
  <sheets>
    <sheet name="Enter" sheetId="8" r:id="rId1"/>
    <sheet name="Setari" sheetId="24" r:id="rId2"/>
    <sheet name="Despre" sheetId="25" r:id="rId3"/>
    <sheet name="L 1" sheetId="9" r:id="rId4"/>
    <sheet name="L 2" sheetId="13" r:id="rId5"/>
    <sheet name="L 3" sheetId="14" r:id="rId6"/>
    <sheet name="L 4" sheetId="15" r:id="rId7"/>
    <sheet name="L 5" sheetId="16" r:id="rId8"/>
    <sheet name="L 6" sheetId="17" r:id="rId9"/>
    <sheet name="L 7" sheetId="18" r:id="rId10"/>
    <sheet name="L 8" sheetId="19" r:id="rId11"/>
    <sheet name="L 9" sheetId="20" r:id="rId12"/>
    <sheet name="L 10" sheetId="21" r:id="rId13"/>
    <sheet name="L 11" sheetId="22" r:id="rId14"/>
    <sheet name="L 12" sheetId="23" r:id="rId15"/>
    <sheet name="Raport" sheetId="26" r:id="rId16"/>
  </sheets>
  <definedNames>
    <definedName name="_xlnm._FilterDatabase" localSheetId="3" hidden="1">'L 1'!$B$11:$N$320</definedName>
    <definedName name="_xlnm._FilterDatabase" localSheetId="12" hidden="1">'L 10'!$B$11:$N$311</definedName>
    <definedName name="_xlnm._FilterDatabase" localSheetId="13" hidden="1">'L 11'!$B$11:$N$311</definedName>
    <definedName name="_xlnm._FilterDatabase" localSheetId="14" hidden="1">'L 12'!$B$11:$N$311</definedName>
    <definedName name="_xlnm._FilterDatabase" localSheetId="4" hidden="1">'L 2'!$B$11:$N$311</definedName>
    <definedName name="_xlnm._FilterDatabase" localSheetId="5" hidden="1">'L 3'!$B$11:$N$311</definedName>
    <definedName name="_xlnm._FilterDatabase" localSheetId="6" hidden="1">'L 4'!$B$11:$N$311</definedName>
    <definedName name="_xlnm._FilterDatabase" localSheetId="7" hidden="1">'L 5'!$B$11:$N$311</definedName>
    <definedName name="_xlnm._FilterDatabase" localSheetId="8" hidden="1">'L 6'!$B$11:$N$311</definedName>
    <definedName name="_xlnm._FilterDatabase" localSheetId="9" hidden="1">'L 7'!$B$11:$N$311</definedName>
    <definedName name="_xlnm._FilterDatabase" localSheetId="10" hidden="1">'L 8'!$B$11:$N$311</definedName>
    <definedName name="_xlnm._FilterDatabase" localSheetId="11" hidden="1">'L 9'!$B$11:$N$311</definedName>
    <definedName name="_xlnm.Print_Area" localSheetId="15">Raport!$B$4:$N$75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23" l="1"/>
  <c r="B7" i="22"/>
  <c r="B7" i="21"/>
  <c r="B7" i="20"/>
  <c r="B7" i="19"/>
  <c r="H9" i="18"/>
  <c r="M9" i="18"/>
  <c r="N9" i="18"/>
  <c r="B7" i="18"/>
  <c r="B7" i="17"/>
  <c r="B7" i="16"/>
  <c r="B7" i="15"/>
  <c r="B7" i="14"/>
  <c r="B7" i="13"/>
  <c r="B7" i="9"/>
  <c r="C320" i="23" l="1"/>
  <c r="B9" i="23" s="1"/>
  <c r="C319" i="23"/>
  <c r="C318" i="23"/>
  <c r="C317" i="23"/>
  <c r="C316" i="23"/>
  <c r="C315" i="23"/>
  <c r="C314" i="23"/>
  <c r="C313" i="23"/>
  <c r="C312" i="23"/>
  <c r="C320" i="22"/>
  <c r="B9" i="22" s="1"/>
  <c r="C319" i="22"/>
  <c r="C318" i="22"/>
  <c r="C317" i="22"/>
  <c r="C316" i="22"/>
  <c r="C315" i="22"/>
  <c r="C314" i="22"/>
  <c r="C313" i="22"/>
  <c r="C312" i="22"/>
  <c r="C320" i="21"/>
  <c r="B9" i="21" s="1"/>
  <c r="C319" i="21"/>
  <c r="C318" i="21"/>
  <c r="C317" i="21"/>
  <c r="C316" i="21"/>
  <c r="C315" i="21"/>
  <c r="C314" i="21"/>
  <c r="C313" i="21"/>
  <c r="C312" i="21"/>
  <c r="C320" i="20"/>
  <c r="B9" i="20" s="1"/>
  <c r="C319" i="20"/>
  <c r="C318" i="20"/>
  <c r="C317" i="20"/>
  <c r="C316" i="20"/>
  <c r="C315" i="20"/>
  <c r="C314" i="20"/>
  <c r="C313" i="20"/>
  <c r="C312" i="20"/>
  <c r="C320" i="19"/>
  <c r="B9" i="19" s="1"/>
  <c r="C319" i="19"/>
  <c r="C318" i="19"/>
  <c r="C317" i="19"/>
  <c r="C316" i="19"/>
  <c r="C315" i="19"/>
  <c r="C314" i="19"/>
  <c r="C313" i="19"/>
  <c r="C312" i="19"/>
  <c r="C320" i="18"/>
  <c r="B9" i="18" s="1"/>
  <c r="C319" i="18"/>
  <c r="C318" i="18"/>
  <c r="C317" i="18"/>
  <c r="C316" i="18"/>
  <c r="C315" i="18"/>
  <c r="C314" i="18"/>
  <c r="C313" i="18"/>
  <c r="C312" i="18"/>
  <c r="C320" i="17"/>
  <c r="B9" i="17" s="1"/>
  <c r="C319" i="17"/>
  <c r="C318" i="17"/>
  <c r="C317" i="17"/>
  <c r="C316" i="17"/>
  <c r="C315" i="17"/>
  <c r="C314" i="17"/>
  <c r="C313" i="17"/>
  <c r="C312" i="17"/>
  <c r="C320" i="16"/>
  <c r="B9" i="16" s="1"/>
  <c r="C319" i="16"/>
  <c r="C318" i="16"/>
  <c r="C317" i="16"/>
  <c r="C316" i="16"/>
  <c r="C315" i="16"/>
  <c r="C314" i="16"/>
  <c r="C313" i="16"/>
  <c r="C312" i="16"/>
  <c r="C320" i="15"/>
  <c r="B9" i="15" s="1"/>
  <c r="C319" i="15"/>
  <c r="C318" i="15"/>
  <c r="C317" i="15"/>
  <c r="C316" i="15"/>
  <c r="C315" i="15"/>
  <c r="C314" i="15"/>
  <c r="C313" i="15"/>
  <c r="C312" i="15"/>
  <c r="C320" i="14"/>
  <c r="B9" i="14" s="1"/>
  <c r="C319" i="14"/>
  <c r="C318" i="14"/>
  <c r="C317" i="14"/>
  <c r="C316" i="14"/>
  <c r="C315" i="14"/>
  <c r="C314" i="14"/>
  <c r="C313" i="14"/>
  <c r="C312" i="14"/>
  <c r="C320" i="13"/>
  <c r="C319" i="13"/>
  <c r="C318" i="13"/>
  <c r="C317" i="13"/>
  <c r="C316" i="13"/>
  <c r="C315" i="13"/>
  <c r="C314" i="13"/>
  <c r="C313" i="13"/>
  <c r="C312" i="13"/>
  <c r="C320" i="9"/>
  <c r="B9" i="9" s="1"/>
  <c r="B6" i="13" s="1"/>
  <c r="C319" i="9"/>
  <c r="C318" i="9"/>
  <c r="C317" i="9"/>
  <c r="C316" i="9"/>
  <c r="C315" i="9"/>
  <c r="C314" i="9"/>
  <c r="C313" i="9"/>
  <c r="C312" i="9"/>
  <c r="H86" i="26" l="1"/>
  <c r="H87" i="26"/>
  <c r="H91" i="26"/>
  <c r="H88" i="26"/>
  <c r="H92" i="26"/>
  <c r="H90" i="26"/>
  <c r="H89" i="26"/>
  <c r="H93" i="26"/>
  <c r="B9" i="13"/>
  <c r="H94" i="26"/>
  <c r="D312" i="23"/>
  <c r="D312" i="22"/>
  <c r="D312" i="21"/>
  <c r="D312" i="20"/>
  <c r="D312" i="19"/>
  <c r="D312" i="18"/>
  <c r="D312" i="17"/>
  <c r="D312" i="16"/>
  <c r="D312" i="15"/>
  <c r="D312" i="14"/>
  <c r="D312" i="13"/>
  <c r="D312" i="9"/>
  <c r="H9" i="9"/>
  <c r="C96" i="26" l="1"/>
  <c r="C97" i="26" s="1"/>
  <c r="C98" i="26" s="1"/>
  <c r="C63" i="26" s="1"/>
  <c r="K11" i="26" l="1"/>
  <c r="D11" i="26"/>
  <c r="N26" i="25"/>
  <c r="M26" i="25"/>
  <c r="L26" i="25"/>
  <c r="K26" i="25"/>
  <c r="J26" i="25"/>
  <c r="I26" i="25"/>
  <c r="H26" i="25"/>
  <c r="G26" i="25"/>
  <c r="F26" i="25"/>
  <c r="E26" i="25"/>
  <c r="D26" i="25"/>
  <c r="C26" i="25"/>
  <c r="F6" i="9"/>
  <c r="D43" i="24"/>
  <c r="E43" i="24"/>
  <c r="F43" i="24"/>
  <c r="G43" i="24"/>
  <c r="H43" i="24"/>
  <c r="I43" i="24"/>
  <c r="J43" i="24"/>
  <c r="K43" i="24"/>
  <c r="L43" i="24"/>
  <c r="M43" i="24"/>
  <c r="N43" i="24"/>
  <c r="C43" i="24"/>
  <c r="O43" i="24" l="1"/>
  <c r="F15" i="8"/>
  <c r="C3" i="24"/>
  <c r="C3" i="23"/>
  <c r="C3" i="22"/>
  <c r="C3" i="21"/>
  <c r="C3" i="20"/>
  <c r="C3" i="19"/>
  <c r="C3" i="18"/>
  <c r="C3" i="17"/>
  <c r="C3" i="16"/>
  <c r="C3" i="15"/>
  <c r="C3" i="14"/>
  <c r="C3" i="13"/>
  <c r="C3" i="9"/>
  <c r="B8" i="9" s="1"/>
  <c r="O42" i="24" l="1"/>
  <c r="Q22" i="24"/>
  <c r="C3" i="26"/>
  <c r="C3" i="25"/>
  <c r="D3" i="25" s="1"/>
  <c r="E3" i="25" s="1"/>
  <c r="F3" i="25" s="1"/>
  <c r="N20" i="24"/>
  <c r="N18" i="26" s="1"/>
  <c r="N79" i="26" s="1"/>
  <c r="M20" i="24"/>
  <c r="M18" i="26" s="1"/>
  <c r="M79" i="26" s="1"/>
  <c r="L20" i="24"/>
  <c r="L18" i="26" s="1"/>
  <c r="L79" i="26" s="1"/>
  <c r="K20" i="24"/>
  <c r="K18" i="26" s="1"/>
  <c r="K79" i="26" s="1"/>
  <c r="J20" i="24"/>
  <c r="J18" i="26" s="1"/>
  <c r="J79" i="26" s="1"/>
  <c r="I20" i="24"/>
  <c r="I18" i="26" s="1"/>
  <c r="I79" i="26" s="1"/>
  <c r="H20" i="24"/>
  <c r="H18" i="26" s="1"/>
  <c r="H79" i="26" s="1"/>
  <c r="G20" i="24"/>
  <c r="G18" i="26" s="1"/>
  <c r="G79" i="26" s="1"/>
  <c r="F20" i="24"/>
  <c r="F18" i="26" s="1"/>
  <c r="F79" i="26" s="1"/>
  <c r="E20" i="24"/>
  <c r="E18" i="26" s="1"/>
  <c r="E79" i="26" s="1"/>
  <c r="D20" i="24"/>
  <c r="D18" i="26" s="1"/>
  <c r="D79" i="26" s="1"/>
  <c r="C20" i="24"/>
  <c r="C18" i="26" s="1"/>
  <c r="C79" i="26" s="1"/>
  <c r="C19" i="24"/>
  <c r="C18" i="24"/>
  <c r="D19" i="24" l="1"/>
  <c r="C16" i="26"/>
  <c r="C78" i="26" s="1"/>
  <c r="D3" i="26"/>
  <c r="C14" i="26"/>
  <c r="G3" i="25"/>
  <c r="O20" i="24"/>
  <c r="E97" i="26" s="1"/>
  <c r="C101" i="26" l="1"/>
  <c r="C77" i="26"/>
  <c r="C80" i="26" s="1"/>
  <c r="C28" i="26"/>
  <c r="C51" i="26" s="1"/>
  <c r="E19" i="24"/>
  <c r="D16" i="26"/>
  <c r="D78" i="26" s="1"/>
  <c r="E3" i="26"/>
  <c r="D14" i="26"/>
  <c r="H3" i="25"/>
  <c r="D77" i="26" l="1"/>
  <c r="D80" i="26" s="1"/>
  <c r="D28" i="26"/>
  <c r="D51" i="26" s="1"/>
  <c r="F19" i="24"/>
  <c r="E16" i="26"/>
  <c r="E78" i="26" s="1"/>
  <c r="F3" i="26"/>
  <c r="E14" i="26"/>
  <c r="I3" i="25"/>
  <c r="E77" i="26" l="1"/>
  <c r="E80" i="26" s="1"/>
  <c r="E28" i="26"/>
  <c r="E51" i="26" s="1"/>
  <c r="F16" i="26"/>
  <c r="F78" i="26" s="1"/>
  <c r="G19" i="24"/>
  <c r="G3" i="26"/>
  <c r="F14" i="26"/>
  <c r="J3" i="25"/>
  <c r="T13" i="24"/>
  <c r="K11" i="24"/>
  <c r="K15" i="24"/>
  <c r="T9" i="24"/>
  <c r="S7" i="24"/>
  <c r="R7" i="24"/>
  <c r="B103" i="24"/>
  <c r="S6" i="8"/>
  <c r="F10" i="8"/>
  <c r="D3" i="24"/>
  <c r="N9" i="23"/>
  <c r="M9" i="23"/>
  <c r="H9" i="23"/>
  <c r="J6" i="23"/>
  <c r="N32" i="26" s="1"/>
  <c r="N82" i="26" s="1"/>
  <c r="H6" i="23"/>
  <c r="N30" i="26" s="1"/>
  <c r="N81" i="26" s="1"/>
  <c r="D3" i="23"/>
  <c r="E3" i="23" s="1"/>
  <c r="F3" i="23" s="1"/>
  <c r="G3" i="23" s="1"/>
  <c r="H3" i="23" s="1"/>
  <c r="I3" i="23" s="1"/>
  <c r="J3" i="23" s="1"/>
  <c r="K3" i="23" s="1"/>
  <c r="L3" i="23" s="1"/>
  <c r="M3" i="23" s="1"/>
  <c r="N3" i="23" s="1"/>
  <c r="B8" i="23" s="1"/>
  <c r="N9" i="22"/>
  <c r="M9" i="22"/>
  <c r="H9" i="22"/>
  <c r="J6" i="22"/>
  <c r="M32" i="26" s="1"/>
  <c r="M82" i="26" s="1"/>
  <c r="H6" i="22"/>
  <c r="M30" i="26" s="1"/>
  <c r="M81" i="26" s="1"/>
  <c r="D3" i="22"/>
  <c r="E3" i="22" s="1"/>
  <c r="F3" i="22" s="1"/>
  <c r="G3" i="22" s="1"/>
  <c r="H3" i="22" s="1"/>
  <c r="I3" i="22" s="1"/>
  <c r="J3" i="22" s="1"/>
  <c r="K3" i="22" s="1"/>
  <c r="L3" i="22" s="1"/>
  <c r="M3" i="22" s="1"/>
  <c r="N9" i="21"/>
  <c r="M9" i="21"/>
  <c r="H9" i="21"/>
  <c r="J6" i="21"/>
  <c r="L32" i="26" s="1"/>
  <c r="L82" i="26" s="1"/>
  <c r="H6" i="21"/>
  <c r="L30" i="26" s="1"/>
  <c r="L81" i="26" s="1"/>
  <c r="D3" i="21"/>
  <c r="E3" i="21" s="1"/>
  <c r="F3" i="21" s="1"/>
  <c r="G3" i="21" s="1"/>
  <c r="H3" i="21" s="1"/>
  <c r="I3" i="21" s="1"/>
  <c r="J3" i="21" s="1"/>
  <c r="K3" i="21" s="1"/>
  <c r="L3" i="21" s="1"/>
  <c r="N9" i="20"/>
  <c r="M9" i="20"/>
  <c r="H9" i="20"/>
  <c r="J6" i="20"/>
  <c r="K32" i="26" s="1"/>
  <c r="K82" i="26" s="1"/>
  <c r="H6" i="20"/>
  <c r="K30" i="26" s="1"/>
  <c r="K81" i="26" s="1"/>
  <c r="D3" i="20"/>
  <c r="E3" i="20" s="1"/>
  <c r="F3" i="20" s="1"/>
  <c r="G3" i="20" s="1"/>
  <c r="H3" i="20" s="1"/>
  <c r="I3" i="20" s="1"/>
  <c r="J3" i="20" s="1"/>
  <c r="K3" i="20" s="1"/>
  <c r="N9" i="19"/>
  <c r="M9" i="19"/>
  <c r="H9" i="19"/>
  <c r="J6" i="19"/>
  <c r="J32" i="26" s="1"/>
  <c r="H6" i="19"/>
  <c r="J30" i="26" s="1"/>
  <c r="J81" i="26" s="1"/>
  <c r="D3" i="19"/>
  <c r="E3" i="19" s="1"/>
  <c r="F3" i="19" s="1"/>
  <c r="G3" i="19" s="1"/>
  <c r="H3" i="19" s="1"/>
  <c r="I3" i="19" s="1"/>
  <c r="J3" i="19" s="1"/>
  <c r="J6" i="18"/>
  <c r="I32" i="26" s="1"/>
  <c r="I82" i="26" s="1"/>
  <c r="H6" i="18"/>
  <c r="I30" i="26" s="1"/>
  <c r="D3" i="18"/>
  <c r="E3" i="18" s="1"/>
  <c r="F3" i="18" s="1"/>
  <c r="G3" i="18" s="1"/>
  <c r="H3" i="18" s="1"/>
  <c r="I3" i="18" s="1"/>
  <c r="N9" i="17"/>
  <c r="M9" i="17"/>
  <c r="H9" i="17"/>
  <c r="J6" i="17"/>
  <c r="H32" i="26" s="1"/>
  <c r="H82" i="26" s="1"/>
  <c r="H6" i="17"/>
  <c r="H30" i="26" s="1"/>
  <c r="H81" i="26" s="1"/>
  <c r="D3" i="17"/>
  <c r="E3" i="17" s="1"/>
  <c r="F3" i="17" s="1"/>
  <c r="G3" i="17" s="1"/>
  <c r="H3" i="17" s="1"/>
  <c r="N9" i="16"/>
  <c r="M9" i="16"/>
  <c r="H9" i="16"/>
  <c r="J6" i="16"/>
  <c r="G32" i="26" s="1"/>
  <c r="G82" i="26" s="1"/>
  <c r="H6" i="16"/>
  <c r="G30" i="26" s="1"/>
  <c r="G81" i="26" s="1"/>
  <c r="D3" i="16"/>
  <c r="E3" i="16" s="1"/>
  <c r="F3" i="16" s="1"/>
  <c r="G3" i="16" s="1"/>
  <c r="N9" i="15"/>
  <c r="M9" i="15"/>
  <c r="H9" i="15"/>
  <c r="J6" i="15"/>
  <c r="F32" i="26" s="1"/>
  <c r="F82" i="26" s="1"/>
  <c r="H6" i="15"/>
  <c r="F30" i="26" s="1"/>
  <c r="F81" i="26" s="1"/>
  <c r="D3" i="15"/>
  <c r="E3" i="15" s="1"/>
  <c r="F3" i="15" s="1"/>
  <c r="N9" i="14"/>
  <c r="M9" i="14"/>
  <c r="H9" i="14"/>
  <c r="J6" i="14"/>
  <c r="E32" i="26" s="1"/>
  <c r="E82" i="26" s="1"/>
  <c r="H6" i="14"/>
  <c r="E30" i="26" s="1"/>
  <c r="E81" i="26" s="1"/>
  <c r="D3" i="14"/>
  <c r="E3" i="14" s="1"/>
  <c r="B6" i="14"/>
  <c r="B6" i="15" s="1"/>
  <c r="B6" i="16" s="1"/>
  <c r="B6" i="17" s="1"/>
  <c r="B6" i="18" s="1"/>
  <c r="B6" i="19" s="1"/>
  <c r="B6" i="20" s="1"/>
  <c r="B6" i="21" s="1"/>
  <c r="B6" i="22" s="1"/>
  <c r="B6" i="23" s="1"/>
  <c r="N9" i="13"/>
  <c r="M9" i="13"/>
  <c r="H9" i="13"/>
  <c r="J6" i="13"/>
  <c r="D32" i="26" s="1"/>
  <c r="D82" i="26" s="1"/>
  <c r="H6" i="13"/>
  <c r="D30" i="26" s="1"/>
  <c r="D81" i="26" s="1"/>
  <c r="D3" i="13"/>
  <c r="J6" i="9"/>
  <c r="C32" i="26" s="1"/>
  <c r="C82" i="26" s="1"/>
  <c r="H6" i="9"/>
  <c r="C30" i="26" s="1"/>
  <c r="C81" i="26" s="1"/>
  <c r="N9" i="9"/>
  <c r="M9" i="9"/>
  <c r="E3" i="13" l="1"/>
  <c r="F3" i="13" s="1"/>
  <c r="G3" i="13" s="1"/>
  <c r="H3" i="13" s="1"/>
  <c r="I3" i="13" s="1"/>
  <c r="J3" i="13" s="1"/>
  <c r="K3" i="13" s="1"/>
  <c r="L3" i="13" s="1"/>
  <c r="M3" i="13" s="1"/>
  <c r="N3" i="13" s="1"/>
  <c r="B8" i="13"/>
  <c r="L3" i="20"/>
  <c r="M3" i="20" s="1"/>
  <c r="N3" i="20" s="1"/>
  <c r="B8" i="20"/>
  <c r="N3" i="22"/>
  <c r="B8" i="22"/>
  <c r="G3" i="15"/>
  <c r="H3" i="15" s="1"/>
  <c r="I3" i="15" s="1"/>
  <c r="J3" i="15" s="1"/>
  <c r="K3" i="15" s="1"/>
  <c r="L3" i="15" s="1"/>
  <c r="M3" i="15" s="1"/>
  <c r="N3" i="15" s="1"/>
  <c r="B8" i="15"/>
  <c r="I3" i="17"/>
  <c r="J3" i="17" s="1"/>
  <c r="K3" i="17" s="1"/>
  <c r="L3" i="17" s="1"/>
  <c r="M3" i="17" s="1"/>
  <c r="N3" i="17" s="1"/>
  <c r="B8" i="17"/>
  <c r="K3" i="19"/>
  <c r="L3" i="19" s="1"/>
  <c r="M3" i="19" s="1"/>
  <c r="N3" i="19" s="1"/>
  <c r="B8" i="19"/>
  <c r="M3" i="21"/>
  <c r="N3" i="21" s="1"/>
  <c r="B8" i="21"/>
  <c r="F3" i="14"/>
  <c r="G3" i="14" s="1"/>
  <c r="H3" i="14" s="1"/>
  <c r="I3" i="14" s="1"/>
  <c r="J3" i="14" s="1"/>
  <c r="K3" i="14" s="1"/>
  <c r="L3" i="14" s="1"/>
  <c r="M3" i="14" s="1"/>
  <c r="N3" i="14" s="1"/>
  <c r="B8" i="14"/>
  <c r="H3" i="16"/>
  <c r="I3" i="16" s="1"/>
  <c r="J3" i="16" s="1"/>
  <c r="K3" i="16" s="1"/>
  <c r="L3" i="16" s="1"/>
  <c r="M3" i="16" s="1"/>
  <c r="N3" i="16" s="1"/>
  <c r="B8" i="16"/>
  <c r="J3" i="18"/>
  <c r="K3" i="18" s="1"/>
  <c r="L3" i="18" s="1"/>
  <c r="M3" i="18" s="1"/>
  <c r="N3" i="18" s="1"/>
  <c r="B8" i="18"/>
  <c r="F15" i="24"/>
  <c r="B6" i="9" s="1"/>
  <c r="J82" i="26"/>
  <c r="C87" i="26"/>
  <c r="I81" i="26"/>
  <c r="C90" i="26"/>
  <c r="F77" i="26"/>
  <c r="F80" i="26" s="1"/>
  <c r="F28" i="26"/>
  <c r="F51" i="26" s="1"/>
  <c r="H19" i="24"/>
  <c r="G16" i="26"/>
  <c r="G78" i="26" s="1"/>
  <c r="H3" i="26"/>
  <c r="G14" i="26"/>
  <c r="K3" i="25"/>
  <c r="E3" i="24"/>
  <c r="D18" i="24"/>
  <c r="N6" i="9"/>
  <c r="D3" i="9"/>
  <c r="E3" i="9" s="1"/>
  <c r="F3" i="9" s="1"/>
  <c r="G3" i="9" s="1"/>
  <c r="H3" i="9" s="1"/>
  <c r="I3" i="9" s="1"/>
  <c r="J3" i="9" s="1"/>
  <c r="K3" i="9" s="1"/>
  <c r="L3" i="9" s="1"/>
  <c r="M3" i="9" s="1"/>
  <c r="N3" i="9" s="1"/>
  <c r="F16" i="8"/>
  <c r="C93" i="26" l="1"/>
  <c r="C103" i="26" s="1"/>
  <c r="C66" i="26" s="1"/>
  <c r="F6" i="13"/>
  <c r="N6" i="13" s="1"/>
  <c r="C53" i="26"/>
  <c r="C84" i="26" s="1"/>
  <c r="G77" i="26"/>
  <c r="G80" i="26" s="1"/>
  <c r="G28" i="26"/>
  <c r="G51" i="26" s="1"/>
  <c r="I19" i="24"/>
  <c r="H16" i="26"/>
  <c r="H78" i="26" s="1"/>
  <c r="I3" i="26"/>
  <c r="H14" i="26"/>
  <c r="L3" i="25"/>
  <c r="F3" i="24"/>
  <c r="E18" i="24"/>
  <c r="G15" i="8"/>
  <c r="H13" i="8"/>
  <c r="G13" i="8"/>
  <c r="F6" i="14" l="1"/>
  <c r="N6" i="14" s="1"/>
  <c r="D53" i="26"/>
  <c r="D84" i="26" s="1"/>
  <c r="H77" i="26"/>
  <c r="H80" i="26" s="1"/>
  <c r="H28" i="26"/>
  <c r="H51" i="26" s="1"/>
  <c r="J19" i="24"/>
  <c r="I16" i="26"/>
  <c r="I78" i="26" s="1"/>
  <c r="J3" i="26"/>
  <c r="I14" i="26"/>
  <c r="M3" i="25"/>
  <c r="G3" i="24"/>
  <c r="F18" i="24"/>
  <c r="H15" i="8"/>
  <c r="G16" i="8"/>
  <c r="F6" i="15" l="1"/>
  <c r="N6" i="15" s="1"/>
  <c r="E53" i="26"/>
  <c r="E84" i="26" s="1"/>
  <c r="I77" i="26"/>
  <c r="I80" i="26" s="1"/>
  <c r="I28" i="26"/>
  <c r="I51" i="26" s="1"/>
  <c r="K19" i="24"/>
  <c r="J16" i="26"/>
  <c r="J78" i="26" s="1"/>
  <c r="K3" i="26"/>
  <c r="J14" i="26"/>
  <c r="N3" i="25"/>
  <c r="H3" i="24"/>
  <c r="G18" i="24"/>
  <c r="I15" i="8"/>
  <c r="H16" i="8"/>
  <c r="F6" i="16" l="1"/>
  <c r="N6" i="16" s="1"/>
  <c r="F53" i="26"/>
  <c r="F84" i="26" s="1"/>
  <c r="J77" i="26"/>
  <c r="J80" i="26" s="1"/>
  <c r="J28" i="26"/>
  <c r="J51" i="26" s="1"/>
  <c r="L19" i="24"/>
  <c r="K16" i="26"/>
  <c r="K78" i="26" s="1"/>
  <c r="L3" i="26"/>
  <c r="K14" i="26"/>
  <c r="I3" i="24"/>
  <c r="H18" i="24"/>
  <c r="J15" i="8"/>
  <c r="I16" i="8"/>
  <c r="F6" i="17" l="1"/>
  <c r="N6" i="17" s="1"/>
  <c r="G53" i="26"/>
  <c r="G84" i="26" s="1"/>
  <c r="K77" i="26"/>
  <c r="K80" i="26" s="1"/>
  <c r="K28" i="26"/>
  <c r="K51" i="26" s="1"/>
  <c r="M19" i="24"/>
  <c r="L16" i="26"/>
  <c r="L78" i="26" s="1"/>
  <c r="M3" i="26"/>
  <c r="L14" i="26"/>
  <c r="J3" i="24"/>
  <c r="I18" i="24"/>
  <c r="K15" i="8"/>
  <c r="J16" i="8"/>
  <c r="F6" i="18" l="1"/>
  <c r="N6" i="18" s="1"/>
  <c r="H53" i="26"/>
  <c r="H84" i="26" s="1"/>
  <c r="L77" i="26"/>
  <c r="L80" i="26" s="1"/>
  <c r="L28" i="26"/>
  <c r="L51" i="26" s="1"/>
  <c r="N19" i="24"/>
  <c r="M16" i="26"/>
  <c r="M78" i="26" s="1"/>
  <c r="N3" i="26"/>
  <c r="N14" i="26" s="1"/>
  <c r="M14" i="26"/>
  <c r="K3" i="24"/>
  <c r="J18" i="24"/>
  <c r="L15" i="8"/>
  <c r="K16" i="8"/>
  <c r="F6" i="19" l="1"/>
  <c r="N6" i="19" s="1"/>
  <c r="I53" i="26"/>
  <c r="I84" i="26" s="1"/>
  <c r="M77" i="26"/>
  <c r="M80" i="26" s="1"/>
  <c r="M28" i="26"/>
  <c r="M51" i="26" s="1"/>
  <c r="N77" i="26"/>
  <c r="N80" i="26" s="1"/>
  <c r="N28" i="26"/>
  <c r="N51" i="26" s="1"/>
  <c r="N16" i="26"/>
  <c r="N78" i="26" s="1"/>
  <c r="O19" i="24"/>
  <c r="L3" i="24"/>
  <c r="K18" i="24"/>
  <c r="M15" i="8"/>
  <c r="L16" i="8"/>
  <c r="F6" i="20" l="1"/>
  <c r="N6" i="20" s="1"/>
  <c r="J53" i="26"/>
  <c r="J84" i="26" s="1"/>
  <c r="R20" i="24"/>
  <c r="Q20" i="24"/>
  <c r="M3" i="24"/>
  <c r="L18" i="24"/>
  <c r="N15" i="8"/>
  <c r="M16" i="8"/>
  <c r="F6" i="21" l="1"/>
  <c r="N6" i="21" s="1"/>
  <c r="K53" i="26"/>
  <c r="K84" i="26" s="1"/>
  <c r="N3" i="24"/>
  <c r="N18" i="24" s="1"/>
  <c r="M18" i="24"/>
  <c r="O15" i="8"/>
  <c r="N16" i="8"/>
  <c r="F6" i="22" l="1"/>
  <c r="N6" i="22" s="1"/>
  <c r="L53" i="26"/>
  <c r="L84" i="26" s="1"/>
  <c r="P15" i="8"/>
  <c r="O16" i="8"/>
  <c r="F6" i="23" l="1"/>
  <c r="N6" i="23" s="1"/>
  <c r="N53" i="26" s="1"/>
  <c r="N84" i="26" s="1"/>
  <c r="M53" i="26"/>
  <c r="M84" i="26" s="1"/>
  <c r="Q15" i="8"/>
  <c r="Q16" i="8" s="1"/>
  <c r="P16" i="8"/>
</calcChain>
</file>

<file path=xl/sharedStrings.xml><?xml version="1.0" encoding="utf-8"?>
<sst xmlns="http://schemas.openxmlformats.org/spreadsheetml/2006/main" count="237" uniqueCount="42">
  <si>
    <t>Suma</t>
  </si>
  <si>
    <t>Data</t>
  </si>
  <si>
    <t>Detalii tranzacție</t>
  </si>
  <si>
    <t>Debit</t>
  </si>
  <si>
    <t>Credit</t>
  </si>
  <si>
    <t>HOME</t>
  </si>
  <si>
    <t>Banca</t>
  </si>
  <si>
    <t>Valuta</t>
  </si>
  <si>
    <t>EUR</t>
  </si>
  <si>
    <t>RON</t>
  </si>
  <si>
    <t>Echivalent in RON</t>
  </si>
  <si>
    <t>Prognozate</t>
  </si>
  <si>
    <t>TOTAL</t>
  </si>
  <si>
    <t>Realizate</t>
  </si>
  <si>
    <t>Situatia economiilor</t>
  </si>
  <si>
    <t>Deficit</t>
  </si>
  <si>
    <t>Excedent</t>
  </si>
  <si>
    <t>Total</t>
  </si>
  <si>
    <t>Economii</t>
  </si>
  <si>
    <t>Perioada</t>
  </si>
  <si>
    <t>Cheltuieli</t>
  </si>
  <si>
    <t>Venituri</t>
  </si>
  <si>
    <t>Evolutia Soldului Final</t>
  </si>
  <si>
    <t>Sold Final</t>
  </si>
  <si>
    <t>Evolutia economiilor realizate in buget</t>
  </si>
  <si>
    <t>Evolutia Cheltuielilor si Veniturilor</t>
  </si>
  <si>
    <t>Economisire</t>
  </si>
  <si>
    <t>Tinta de economisire</t>
  </si>
  <si>
    <t>Valoarea economiilor realizate</t>
  </si>
  <si>
    <t>Realizat</t>
  </si>
  <si>
    <t>RAPORT DE STARE FINANCIARA</t>
  </si>
  <si>
    <t>Categoria</t>
  </si>
  <si>
    <t>Venit</t>
  </si>
  <si>
    <t>Obligatii</t>
  </si>
  <si>
    <t>Locuinta</t>
  </si>
  <si>
    <t>Transport</t>
  </si>
  <si>
    <t>Recreative</t>
  </si>
  <si>
    <t>Sanatate</t>
  </si>
  <si>
    <t>Vacante</t>
  </si>
  <si>
    <t>Cotidiene</t>
  </si>
  <si>
    <r>
      <rPr>
        <u/>
        <sz val="11"/>
        <color rgb="FF24353C"/>
        <rFont val="Calibri"/>
        <family val="2"/>
        <charset val="238"/>
        <scheme val="minor"/>
      </rPr>
      <t>Note</t>
    </r>
    <r>
      <rPr>
        <sz val="11"/>
        <color rgb="FF24353C"/>
        <rFont val="Calibri"/>
        <family val="2"/>
        <scheme val="minor"/>
      </rPr>
      <t>:</t>
    </r>
  </si>
  <si>
    <t>Pasul 1: Intră în setările aplicației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</si>
</sst>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lei&quot;;[Red]\-#,##0\ &quot;lei&quot;"/>
    <numFmt numFmtId="164" formatCode="#,##0\ &quot;lei&quot;"/>
    <numFmt numFmtId="165" formatCode="dd/mm/yy;@"/>
    <numFmt numFmtId="166" formatCode="dddd"/>
    <numFmt numFmtId="167" formatCode="yyyy"/>
    <numFmt numFmtId="168" formatCode="mmm"/>
    <numFmt numFmtId="169" formatCode="mmm\ yyyy"/>
    <numFmt numFmtId="170" formatCode="#,##0.00\ &quot;lei&quot;"/>
    <numFmt numFmtId="171" formatCode="#,##0.0000\ &quot;lei&quot;"/>
    <numFmt numFmtId="172" formatCode="[$-418]dddd\,\ d\ mmmm\ yyyy"/>
  </numFmts>
  <fonts count="23" x14ac:knownFonts="1">
    <font>
      <sz val="11"/>
      <color theme="1"/>
      <name val="Calibri"/>
      <family val="2"/>
      <scheme val="minor"/>
    </font>
    <font>
      <sz val="11"/>
      <color theme="1"/>
      <name val="Calibri"/>
      <family val="2"/>
      <charset val="238"/>
      <scheme val="minor"/>
    </font>
    <font>
      <sz val="11"/>
      <color rgb="FFD3AF5D"/>
      <name val="Calibri"/>
      <family val="2"/>
      <scheme val="minor"/>
    </font>
    <font>
      <sz val="40"/>
      <color rgb="FFD3AF5D"/>
      <name val="Calibri"/>
      <family val="2"/>
      <scheme val="minor"/>
    </font>
    <font>
      <b/>
      <sz val="36"/>
      <color rgb="FFD3AF5D"/>
      <name val="Calibri"/>
      <family val="2"/>
      <charset val="238"/>
      <scheme val="minor"/>
    </font>
    <font>
      <b/>
      <sz val="11"/>
      <color rgb="FFD3AF5D"/>
      <name val="Calibri"/>
      <family val="2"/>
      <charset val="238"/>
      <scheme val="minor"/>
    </font>
    <font>
      <b/>
      <sz val="11"/>
      <color theme="1"/>
      <name val="Calibri"/>
      <family val="2"/>
      <charset val="238"/>
      <scheme val="minor"/>
    </font>
    <font>
      <b/>
      <sz val="11"/>
      <color rgb="FF24353C"/>
      <name val="Calibri"/>
      <family val="2"/>
      <charset val="238"/>
      <scheme val="minor"/>
    </font>
    <font>
      <sz val="11"/>
      <color rgb="FF24353C"/>
      <name val="Calibri"/>
      <family val="2"/>
      <scheme val="minor"/>
    </font>
    <font>
      <sz val="8"/>
      <color rgb="FFD3AF5D"/>
      <name val="Calibri"/>
      <family val="2"/>
      <scheme val="minor"/>
    </font>
    <font>
      <sz val="11"/>
      <color rgb="FFD3AF5D"/>
      <name val="Calibri"/>
      <family val="2"/>
      <charset val="238"/>
      <scheme val="minor"/>
    </font>
    <font>
      <sz val="11"/>
      <color rgb="FF24353C"/>
      <name val="Calibri"/>
      <family val="2"/>
      <charset val="238"/>
      <scheme val="minor"/>
    </font>
    <font>
      <sz val="10"/>
      <color rgb="FFD3AF5D"/>
      <name val="Calibri"/>
      <family val="2"/>
      <scheme val="minor"/>
    </font>
    <font>
      <sz val="10"/>
      <color rgb="FF24353C"/>
      <name val="Calibri"/>
      <family val="2"/>
      <scheme val="minor"/>
    </font>
    <font>
      <b/>
      <sz val="10"/>
      <color rgb="FF24353C"/>
      <name val="Calibri"/>
      <family val="2"/>
      <charset val="238"/>
      <scheme val="minor"/>
    </font>
    <font>
      <sz val="8"/>
      <color rgb="FF000000"/>
      <name val="Tahoma"/>
      <family val="2"/>
      <charset val="238"/>
    </font>
    <font>
      <sz val="11"/>
      <color theme="0"/>
      <name val="Calibri"/>
      <family val="2"/>
      <scheme val="minor"/>
    </font>
    <font>
      <sz val="14"/>
      <color rgb="FFD3AF5D"/>
      <name val="Calibri"/>
      <family val="2"/>
      <scheme val="minor"/>
    </font>
    <font>
      <b/>
      <u/>
      <sz val="11"/>
      <color rgb="FF24353C"/>
      <name val="Calibri"/>
      <family val="2"/>
      <charset val="238"/>
      <scheme val="minor"/>
    </font>
    <font>
      <sz val="8"/>
      <color rgb="FF24353C"/>
      <name val="Calibri"/>
      <family val="2"/>
      <scheme val="minor"/>
    </font>
    <font>
      <u/>
      <sz val="11"/>
      <color rgb="FF24353C"/>
      <name val="Calibri"/>
      <family val="2"/>
      <charset val="238"/>
      <scheme val="minor"/>
    </font>
    <font>
      <sz val="11"/>
      <color rgb="FFFF0000"/>
      <name val="Calibri"/>
      <family val="2"/>
      <scheme val="minor"/>
    </font>
    <font>
      <sz val="11"/>
      <color rgb="FFFFFF00"/>
      <name val="Calibri"/>
      <family val="2"/>
      <scheme val="minor"/>
    </font>
  </fonts>
  <fills count="6">
    <fill>
      <patternFill patternType="none"/>
    </fill>
    <fill>
      <patternFill patternType="gray125"/>
    </fill>
    <fill>
      <patternFill patternType="solid">
        <fgColor rgb="FF24353C"/>
        <bgColor indexed="64"/>
      </patternFill>
    </fill>
    <fill>
      <patternFill patternType="solid">
        <fgColor rgb="FFD3AF5D"/>
        <bgColor indexed="64"/>
      </patternFill>
    </fill>
    <fill>
      <patternFill patternType="solid">
        <fgColor rgb="FFE6D1A2"/>
        <bgColor indexed="64"/>
      </patternFill>
    </fill>
    <fill>
      <patternFill patternType="solid">
        <fgColor theme="0"/>
        <bgColor indexed="64"/>
      </patternFill>
    </fill>
  </fills>
  <borders count="26">
    <border>
      <left/>
      <right/>
      <top/>
      <bottom/>
      <diagonal/>
    </border>
    <border>
      <left/>
      <right style="thin">
        <color rgb="FF24353C"/>
      </right>
      <top/>
      <bottom/>
      <diagonal/>
    </border>
    <border>
      <left style="thin">
        <color rgb="FF24353C"/>
      </left>
      <right style="thin">
        <color rgb="FF24353C"/>
      </right>
      <top/>
      <bottom/>
      <diagonal/>
    </border>
    <border>
      <left style="thin">
        <color rgb="FF24353C"/>
      </left>
      <right/>
      <top/>
      <bottom/>
      <diagonal/>
    </border>
    <border>
      <left style="thin">
        <color rgb="FF24353C"/>
      </left>
      <right style="thin">
        <color rgb="FF24353C"/>
      </right>
      <top style="thin">
        <color rgb="FF24353C"/>
      </top>
      <bottom style="thin">
        <color rgb="FF24353C"/>
      </bottom>
      <diagonal/>
    </border>
    <border>
      <left style="thin">
        <color rgb="FFD3AF5D"/>
      </left>
      <right style="thin">
        <color rgb="FFD3AF5D"/>
      </right>
      <top style="thin">
        <color rgb="FFD3AF5D"/>
      </top>
      <bottom style="thin">
        <color rgb="FFD3AF5D"/>
      </bottom>
      <diagonal/>
    </border>
    <border>
      <left style="thin">
        <color rgb="FF24353C"/>
      </left>
      <right style="thin">
        <color rgb="FF24353C"/>
      </right>
      <top/>
      <bottom style="thin">
        <color rgb="FF24353C"/>
      </bottom>
      <diagonal/>
    </border>
    <border>
      <left style="thin">
        <color rgb="FFD3AF5D"/>
      </left>
      <right style="thin">
        <color rgb="FF24353C"/>
      </right>
      <top style="thin">
        <color rgb="FFD3AF5D"/>
      </top>
      <bottom style="thin">
        <color rgb="FFD3AF5D"/>
      </bottom>
      <diagonal/>
    </border>
    <border>
      <left/>
      <right style="thin">
        <color rgb="FFD3AF5D"/>
      </right>
      <top style="thin">
        <color rgb="FFD3AF5D"/>
      </top>
      <bottom style="thin">
        <color rgb="FFD3AF5D"/>
      </bottom>
      <diagonal/>
    </border>
    <border>
      <left/>
      <right/>
      <top style="thin">
        <color rgb="FFD3AF5D"/>
      </top>
      <bottom style="thin">
        <color rgb="FFD3AF5D"/>
      </bottom>
      <diagonal/>
    </border>
    <border>
      <left style="thin">
        <color rgb="FF24353C"/>
      </left>
      <right/>
      <top style="thin">
        <color rgb="FF24353C"/>
      </top>
      <bottom style="thin">
        <color rgb="FF24353C"/>
      </bottom>
      <diagonal/>
    </border>
    <border>
      <left/>
      <right/>
      <top style="thin">
        <color rgb="FF24353C"/>
      </top>
      <bottom style="thin">
        <color rgb="FF24353C"/>
      </bottom>
      <diagonal/>
    </border>
    <border>
      <left/>
      <right style="thin">
        <color rgb="FF24353C"/>
      </right>
      <top style="thin">
        <color rgb="FF24353C"/>
      </top>
      <bottom style="thin">
        <color rgb="FF24353C"/>
      </bottom>
      <diagonal/>
    </border>
    <border>
      <left style="thin">
        <color rgb="FFD3AF5D"/>
      </left>
      <right/>
      <top style="thin">
        <color rgb="FFD3AF5D"/>
      </top>
      <bottom style="thin">
        <color rgb="FFD3AF5D"/>
      </bottom>
      <diagonal/>
    </border>
    <border>
      <left style="thin">
        <color rgb="FF24353C"/>
      </left>
      <right style="thin">
        <color rgb="FF24353C"/>
      </right>
      <top style="thin">
        <color rgb="FFD3AF5D"/>
      </top>
      <bottom style="thin">
        <color rgb="FFD3AF5D"/>
      </bottom>
      <diagonal/>
    </border>
    <border>
      <left style="thin">
        <color rgb="FF24353C"/>
      </left>
      <right style="thin">
        <color rgb="FFD3AF5D"/>
      </right>
      <top style="thin">
        <color rgb="FFD3AF5D"/>
      </top>
      <bottom style="thin">
        <color rgb="FFD3AF5D"/>
      </bottom>
      <diagonal/>
    </border>
    <border>
      <left/>
      <right/>
      <top/>
      <bottom style="thin">
        <color rgb="FFD3AF5D"/>
      </bottom>
      <diagonal/>
    </border>
    <border>
      <left/>
      <right/>
      <top style="medium">
        <color rgb="FF24353C"/>
      </top>
      <bottom style="medium">
        <color rgb="FF24353C"/>
      </bottom>
      <diagonal/>
    </border>
    <border>
      <left style="thick">
        <color rgb="FFD3AF5D"/>
      </left>
      <right/>
      <top style="thick">
        <color rgb="FFD3AF5D"/>
      </top>
      <bottom/>
      <diagonal/>
    </border>
    <border>
      <left/>
      <right/>
      <top style="thick">
        <color rgb="FFD3AF5D"/>
      </top>
      <bottom/>
      <diagonal/>
    </border>
    <border>
      <left/>
      <right style="thick">
        <color rgb="FFD3AF5D"/>
      </right>
      <top style="thick">
        <color rgb="FFD3AF5D"/>
      </top>
      <bottom/>
      <diagonal/>
    </border>
    <border>
      <left style="thick">
        <color rgb="FFD3AF5D"/>
      </left>
      <right/>
      <top/>
      <bottom style="thick">
        <color rgb="FFD3AF5D"/>
      </bottom>
      <diagonal/>
    </border>
    <border>
      <left/>
      <right/>
      <top/>
      <bottom style="thick">
        <color rgb="FFD3AF5D"/>
      </bottom>
      <diagonal/>
    </border>
    <border>
      <left/>
      <right style="thick">
        <color rgb="FFD3AF5D"/>
      </right>
      <top/>
      <bottom style="thick">
        <color rgb="FFD3AF5D"/>
      </bottom>
      <diagonal/>
    </border>
    <border>
      <left/>
      <right/>
      <top style="thin">
        <color auto="1"/>
      </top>
      <bottom style="thin">
        <color auto="1"/>
      </bottom>
      <diagonal/>
    </border>
    <border>
      <left/>
      <right/>
      <top/>
      <bottom style="medium">
        <color rgb="FF24353C"/>
      </bottom>
      <diagonal/>
    </border>
  </borders>
  <cellStyleXfs count="1">
    <xf numFmtId="0" fontId="0" fillId="0" borderId="0"/>
  </cellStyleXfs>
  <cellXfs count="120">
    <xf numFmtId="0" fontId="0" fillId="0" borderId="0" xfId="0"/>
    <xf numFmtId="0" fontId="0" fillId="2" borderId="0" xfId="0" applyFill="1"/>
    <xf numFmtId="0" fontId="0" fillId="3" borderId="0" xfId="0" applyFill="1"/>
    <xf numFmtId="0" fontId="2" fillId="2" borderId="0" xfId="0" applyFont="1" applyFill="1"/>
    <xf numFmtId="166" fontId="2" fillId="2" borderId="0" xfId="0" applyNumberFormat="1" applyFont="1" applyFill="1" applyAlignment="1">
      <alignment horizontal="center"/>
    </xf>
    <xf numFmtId="14" fontId="2" fillId="2" borderId="0" xfId="0" applyNumberFormat="1" applyFont="1" applyFill="1" applyAlignment="1">
      <alignment horizontal="center"/>
    </xf>
    <xf numFmtId="168" fontId="7" fillId="3" borderId="1" xfId="0" applyNumberFormat="1" applyFont="1" applyFill="1" applyBorder="1" applyAlignment="1">
      <alignment horizontal="center" vertical="center"/>
    </xf>
    <xf numFmtId="168" fontId="7" fillId="3" borderId="2" xfId="0" applyNumberFormat="1" applyFont="1" applyFill="1" applyBorder="1" applyAlignment="1">
      <alignment horizontal="center" vertical="center"/>
    </xf>
    <xf numFmtId="167" fontId="9" fillId="2" borderId="0" xfId="0" applyNumberFormat="1" applyFont="1" applyFill="1" applyAlignment="1">
      <alignment horizontal="center"/>
    </xf>
    <xf numFmtId="168" fontId="7" fillId="3" borderId="3" xfId="0" applyNumberFormat="1" applyFont="1" applyFill="1" applyBorder="1" applyAlignment="1">
      <alignment horizontal="center" vertical="center"/>
    </xf>
    <xf numFmtId="169" fontId="10" fillId="2" borderId="0" xfId="0" applyNumberFormat="1" applyFont="1" applyFill="1" applyAlignment="1">
      <alignment horizontal="center" vertical="center"/>
    </xf>
    <xf numFmtId="169" fontId="11" fillId="3" borderId="0" xfId="0" applyNumberFormat="1" applyFont="1" applyFill="1" applyAlignment="1">
      <alignment horizontal="center" vertical="center"/>
    </xf>
    <xf numFmtId="0" fontId="1" fillId="2" borderId="0" xfId="0" applyFont="1" applyFill="1"/>
    <xf numFmtId="0" fontId="5" fillId="2" borderId="5" xfId="0" applyFont="1" applyFill="1" applyBorder="1" applyAlignment="1">
      <alignment horizontal="left" vertical="center"/>
    </xf>
    <xf numFmtId="0" fontId="6" fillId="3" borderId="0" xfId="0" applyFont="1" applyFill="1" applyAlignment="1">
      <alignment horizontal="center"/>
    </xf>
    <xf numFmtId="164" fontId="12" fillId="2" borderId="0" xfId="0" applyNumberFormat="1" applyFont="1" applyFill="1" applyAlignment="1">
      <alignment vertical="center"/>
    </xf>
    <xf numFmtId="164" fontId="2" fillId="2" borderId="5" xfId="0" applyNumberFormat="1" applyFont="1" applyFill="1" applyBorder="1"/>
    <xf numFmtId="164" fontId="12" fillId="2" borderId="0" xfId="0" applyNumberFormat="1" applyFont="1" applyFill="1"/>
    <xf numFmtId="0" fontId="8" fillId="3" borderId="0" xfId="0" applyFont="1" applyFill="1"/>
    <xf numFmtId="14" fontId="8" fillId="4" borderId="6" xfId="0" applyNumberFormat="1" applyFont="1" applyFill="1" applyBorder="1" applyAlignment="1" applyProtection="1">
      <alignment horizontal="center" vertical="center"/>
      <protection locked="0"/>
    </xf>
    <xf numFmtId="164" fontId="8" fillId="4" borderId="6" xfId="0" applyNumberFormat="1" applyFont="1" applyFill="1" applyBorder="1" applyAlignment="1" applyProtection="1">
      <alignment horizontal="left" vertical="center"/>
      <protection locked="0"/>
    </xf>
    <xf numFmtId="14" fontId="8" fillId="4" borderId="4" xfId="0" applyNumberFormat="1" applyFont="1" applyFill="1" applyBorder="1" applyAlignment="1" applyProtection="1">
      <alignment horizontal="center" vertical="center"/>
      <protection locked="0"/>
    </xf>
    <xf numFmtId="164" fontId="8" fillId="4" borderId="4" xfId="0" applyNumberFormat="1" applyFont="1" applyFill="1" applyBorder="1" applyAlignment="1" applyProtection="1">
      <alignment horizontal="left" vertical="center"/>
      <protection locked="0"/>
    </xf>
    <xf numFmtId="164" fontId="12" fillId="2" borderId="5" xfId="0" applyNumberFormat="1" applyFont="1" applyFill="1" applyBorder="1"/>
    <xf numFmtId="164" fontId="12" fillId="2" borderId="0" xfId="0" applyNumberFormat="1" applyFont="1" applyFill="1" applyAlignment="1">
      <alignment horizontal="right"/>
    </xf>
    <xf numFmtId="14" fontId="0" fillId="0" borderId="0" xfId="0" applyNumberFormat="1"/>
    <xf numFmtId="165" fontId="8" fillId="3" borderId="0" xfId="0" applyNumberFormat="1" applyFont="1" applyFill="1"/>
    <xf numFmtId="169" fontId="2" fillId="2" borderId="0" xfId="0" applyNumberFormat="1" applyFont="1" applyFill="1" applyAlignment="1">
      <alignment horizontal="center" vertical="center"/>
    </xf>
    <xf numFmtId="0" fontId="12" fillId="2" borderId="0" xfId="0" applyFont="1" applyFill="1"/>
    <xf numFmtId="0" fontId="2" fillId="2" borderId="0" xfId="0" applyFont="1" applyFill="1" applyAlignment="1">
      <alignment horizontal="center" vertical="center"/>
    </xf>
    <xf numFmtId="164" fontId="13" fillId="3" borderId="7" xfId="0" applyNumberFormat="1" applyFont="1" applyFill="1" applyBorder="1"/>
    <xf numFmtId="164" fontId="13" fillId="3" borderId="14" xfId="0" applyNumberFormat="1" applyFont="1" applyFill="1" applyBorder="1"/>
    <xf numFmtId="164" fontId="13" fillId="3" borderId="15" xfId="0" applyNumberFormat="1" applyFont="1" applyFill="1" applyBorder="1"/>
    <xf numFmtId="0" fontId="2" fillId="2" borderId="5" xfId="0" applyFont="1" applyFill="1" applyBorder="1" applyAlignment="1">
      <alignment horizontal="center"/>
    </xf>
    <xf numFmtId="164" fontId="8" fillId="3" borderId="7" xfId="0" applyNumberFormat="1" applyFont="1" applyFill="1" applyBorder="1"/>
    <xf numFmtId="6" fontId="8" fillId="3" borderId="15" xfId="0" applyNumberFormat="1" applyFont="1" applyFill="1" applyBorder="1"/>
    <xf numFmtId="0" fontId="2" fillId="2" borderId="5" xfId="0" applyFont="1" applyFill="1" applyBorder="1" applyProtection="1">
      <protection locked="0"/>
    </xf>
    <xf numFmtId="3" fontId="2" fillId="2" borderId="5" xfId="0" applyNumberFormat="1" applyFont="1" applyFill="1" applyBorder="1" applyProtection="1">
      <protection locked="0"/>
    </xf>
    <xf numFmtId="49" fontId="2" fillId="2" borderId="5" xfId="0" applyNumberFormat="1" applyFont="1" applyFill="1" applyBorder="1" applyProtection="1">
      <protection locked="0"/>
    </xf>
    <xf numFmtId="0" fontId="0" fillId="3" borderId="7" xfId="0" applyFill="1" applyBorder="1"/>
    <xf numFmtId="0" fontId="0" fillId="3" borderId="14" xfId="0" applyFill="1" applyBorder="1"/>
    <xf numFmtId="0" fontId="8" fillId="3" borderId="15" xfId="0" applyFont="1" applyFill="1" applyBorder="1" applyAlignment="1">
      <alignment horizontal="center"/>
    </xf>
    <xf numFmtId="0" fontId="16" fillId="0" borderId="0" xfId="0" applyFont="1"/>
    <xf numFmtId="0" fontId="16" fillId="0" borderId="0" xfId="0" applyFont="1" applyProtection="1">
      <protection locked="0"/>
    </xf>
    <xf numFmtId="0" fontId="16" fillId="2" borderId="0" xfId="0" applyFont="1" applyFill="1"/>
    <xf numFmtId="0" fontId="8" fillId="5" borderId="0" xfId="0" applyFont="1" applyFill="1"/>
    <xf numFmtId="0" fontId="8" fillId="5" borderId="0" xfId="0" applyFont="1" applyFill="1" applyProtection="1">
      <protection locked="0"/>
    </xf>
    <xf numFmtId="0" fontId="8" fillId="2" borderId="0" xfId="0" applyFont="1" applyFill="1"/>
    <xf numFmtId="169" fontId="8" fillId="5" borderId="17" xfId="0" applyNumberFormat="1" applyFont="1" applyFill="1" applyBorder="1" applyAlignment="1">
      <alignment horizontal="center" vertical="center"/>
    </xf>
    <xf numFmtId="0" fontId="2" fillId="2" borderId="0" xfId="0" applyFont="1" applyFill="1" applyAlignment="1">
      <alignment horizontal="left" vertical="center"/>
    </xf>
    <xf numFmtId="0" fontId="12" fillId="2" borderId="0" xfId="0" applyFont="1" applyFill="1" applyAlignment="1">
      <alignment vertical="center"/>
    </xf>
    <xf numFmtId="164" fontId="8" fillId="5" borderId="11" xfId="0" applyNumberFormat="1" applyFont="1" applyFill="1" applyBorder="1" applyAlignment="1">
      <alignment horizontal="center" vertical="center"/>
    </xf>
    <xf numFmtId="164" fontId="8" fillId="5" borderId="24" xfId="0" applyNumberFormat="1" applyFont="1" applyFill="1" applyBorder="1" applyAlignment="1">
      <alignment horizontal="center" vertical="center"/>
    </xf>
    <xf numFmtId="0" fontId="13" fillId="2" borderId="0" xfId="0" applyFont="1" applyFill="1"/>
    <xf numFmtId="0" fontId="8" fillId="5" borderId="0" xfId="0" applyFont="1" applyFill="1" applyAlignment="1">
      <alignment horizontal="left"/>
    </xf>
    <xf numFmtId="172" fontId="8" fillId="5" borderId="0" xfId="0" applyNumberFormat="1" applyFont="1" applyFill="1" applyAlignment="1">
      <alignment horizontal="right"/>
    </xf>
    <xf numFmtId="0" fontId="8" fillId="0" borderId="0" xfId="0" applyFont="1"/>
    <xf numFmtId="166" fontId="2" fillId="2" borderId="7" xfId="0" applyNumberFormat="1" applyFont="1" applyFill="1" applyBorder="1" applyAlignment="1" applyProtection="1">
      <alignment horizontal="left"/>
      <protection locked="0"/>
    </xf>
    <xf numFmtId="164" fontId="16" fillId="0" borderId="0" xfId="0" applyNumberFormat="1" applyFont="1"/>
    <xf numFmtId="169" fontId="8" fillId="2" borderId="0" xfId="0" applyNumberFormat="1" applyFont="1" applyFill="1"/>
    <xf numFmtId="164" fontId="8" fillId="2" borderId="0" xfId="0" applyNumberFormat="1" applyFont="1" applyFill="1"/>
    <xf numFmtId="170" fontId="19" fillId="2" borderId="0" xfId="0" applyNumberFormat="1" applyFont="1" applyFill="1"/>
    <xf numFmtId="14" fontId="8" fillId="2" borderId="0" xfId="0" applyNumberFormat="1" applyFont="1" applyFill="1"/>
    <xf numFmtId="0" fontId="16" fillId="2" borderId="0" xfId="0" applyFont="1" applyFill="1" applyProtection="1">
      <protection locked="0"/>
    </xf>
    <xf numFmtId="14" fontId="0" fillId="2" borderId="0" xfId="0" applyNumberFormat="1" applyFill="1"/>
    <xf numFmtId="0" fontId="11" fillId="5" borderId="0" xfId="0" applyFont="1" applyFill="1"/>
    <xf numFmtId="0" fontId="21" fillId="2" borderId="0" xfId="0" applyFont="1" applyFill="1"/>
    <xf numFmtId="0" fontId="21" fillId="0" borderId="0" xfId="0" applyFont="1"/>
    <xf numFmtId="169" fontId="9" fillId="2" borderId="0" xfId="0" applyNumberFormat="1" applyFont="1" applyFill="1" applyAlignment="1">
      <alignment horizontal="center" vertical="top" wrapText="1"/>
    </xf>
    <xf numFmtId="164" fontId="14" fillId="3" borderId="0" xfId="0" applyNumberFormat="1" applyFont="1" applyFill="1" applyAlignment="1">
      <alignment horizontal="right"/>
    </xf>
    <xf numFmtId="0" fontId="9" fillId="2" borderId="0" xfId="0" applyFont="1" applyFill="1" applyAlignment="1">
      <alignment horizontal="center" wrapText="1"/>
    </xf>
    <xf numFmtId="0" fontId="22" fillId="2" borderId="0" xfId="0" applyFont="1" applyFill="1"/>
    <xf numFmtId="0" fontId="22" fillId="0" borderId="0" xfId="0" applyFont="1"/>
    <xf numFmtId="167" fontId="4" fillId="2" borderId="0" xfId="0" applyNumberFormat="1" applyFont="1" applyFill="1" applyAlignment="1">
      <alignment horizontal="center" vertical="center"/>
    </xf>
    <xf numFmtId="0" fontId="3" fillId="2" borderId="0" xfId="0" applyFont="1" applyFill="1" applyAlignment="1">
      <alignment horizontal="center" vertical="center"/>
    </xf>
    <xf numFmtId="170" fontId="2" fillId="2" borderId="13" xfId="0" applyNumberFormat="1" applyFont="1" applyFill="1" applyBorder="1" applyAlignment="1">
      <alignment horizontal="left"/>
    </xf>
    <xf numFmtId="0" fontId="2" fillId="2" borderId="9" xfId="0" applyFont="1" applyFill="1" applyBorder="1" applyAlignment="1">
      <alignment horizontal="left"/>
    </xf>
    <xf numFmtId="0" fontId="2" fillId="2" borderId="8" xfId="0" applyFont="1" applyFill="1" applyBorder="1" applyAlignment="1">
      <alignment horizontal="left"/>
    </xf>
    <xf numFmtId="170" fontId="2" fillId="2" borderId="13" xfId="0" applyNumberFormat="1" applyFont="1" applyFill="1" applyBorder="1" applyAlignment="1">
      <alignment horizontal="center"/>
    </xf>
    <xf numFmtId="170" fontId="2" fillId="2" borderId="8" xfId="0" applyNumberFormat="1" applyFont="1" applyFill="1" applyBorder="1" applyAlignment="1">
      <alignment horizontal="center"/>
    </xf>
    <xf numFmtId="171" fontId="2" fillId="2" borderId="13" xfId="0" applyNumberFormat="1" applyFont="1" applyFill="1" applyBorder="1" applyAlignment="1" applyProtection="1">
      <alignment horizontal="center"/>
      <protection locked="0"/>
    </xf>
    <xf numFmtId="171" fontId="2" fillId="2" borderId="8" xfId="0" applyNumberFormat="1" applyFont="1" applyFill="1" applyBorder="1" applyAlignment="1" applyProtection="1">
      <alignment horizontal="center"/>
      <protection locked="0"/>
    </xf>
    <xf numFmtId="0" fontId="0" fillId="3" borderId="0" xfId="0" applyFill="1"/>
    <xf numFmtId="14" fontId="2" fillId="2" borderId="13" xfId="0" applyNumberFormat="1" applyFont="1" applyFill="1" applyBorder="1" applyAlignment="1" applyProtection="1">
      <alignment horizontal="center"/>
      <protection locked="0"/>
    </xf>
    <xf numFmtId="14" fontId="2" fillId="2" borderId="8" xfId="0" applyNumberFormat="1" applyFont="1" applyFill="1" applyBorder="1" applyAlignment="1" applyProtection="1">
      <alignment horizontal="center"/>
      <protection locked="0"/>
    </xf>
    <xf numFmtId="0" fontId="8" fillId="3" borderId="0" xfId="0" applyFont="1" applyFill="1" applyAlignment="1">
      <alignment horizontal="left"/>
    </xf>
    <xf numFmtId="0" fontId="10" fillId="2" borderId="13" xfId="0" applyFont="1" applyFill="1" applyBorder="1" applyAlignment="1" applyProtection="1">
      <alignment horizontal="left"/>
      <protection locked="0"/>
    </xf>
    <xf numFmtId="0" fontId="0" fillId="2" borderId="9" xfId="0" applyFill="1" applyBorder="1" applyAlignment="1" applyProtection="1">
      <alignment horizontal="left"/>
      <protection locked="0"/>
    </xf>
    <xf numFmtId="0" fontId="0" fillId="2" borderId="8" xfId="0" applyFill="1" applyBorder="1" applyAlignment="1" applyProtection="1">
      <alignment horizontal="left"/>
      <protection locked="0"/>
    </xf>
    <xf numFmtId="14" fontId="10" fillId="2" borderId="13" xfId="0" applyNumberFormat="1" applyFont="1" applyFill="1" applyBorder="1" applyAlignment="1" applyProtection="1">
      <alignment horizontal="left"/>
      <protection locked="0"/>
    </xf>
    <xf numFmtId="14" fontId="0" fillId="2" borderId="9" xfId="0" applyNumberFormat="1" applyFill="1" applyBorder="1" applyAlignment="1" applyProtection="1">
      <alignment horizontal="left"/>
      <protection locked="0"/>
    </xf>
    <xf numFmtId="14" fontId="0" fillId="2" borderId="8" xfId="0" applyNumberFormat="1" applyFill="1" applyBorder="1" applyAlignment="1" applyProtection="1">
      <alignment horizontal="left"/>
      <protection locked="0"/>
    </xf>
    <xf numFmtId="164" fontId="2" fillId="2" borderId="13" xfId="0" applyNumberFormat="1" applyFont="1" applyFill="1" applyBorder="1" applyAlignment="1" applyProtection="1">
      <alignment horizontal="left"/>
      <protection locked="0"/>
    </xf>
    <xf numFmtId="164" fontId="2" fillId="2" borderId="9" xfId="0" applyNumberFormat="1" applyFont="1" applyFill="1" applyBorder="1" applyAlignment="1" applyProtection="1">
      <alignment horizontal="left"/>
      <protection locked="0"/>
    </xf>
    <xf numFmtId="164" fontId="2" fillId="2" borderId="8" xfId="0" applyNumberFormat="1" applyFont="1" applyFill="1" applyBorder="1" applyAlignment="1" applyProtection="1">
      <alignment horizontal="left"/>
      <protection locked="0"/>
    </xf>
    <xf numFmtId="0" fontId="13" fillId="3" borderId="0" xfId="0" applyFont="1" applyFill="1" applyAlignment="1">
      <alignment horizontal="center"/>
    </xf>
    <xf numFmtId="0" fontId="2" fillId="2" borderId="16" xfId="0" applyFont="1" applyFill="1" applyBorder="1" applyAlignment="1">
      <alignment horizontal="center"/>
    </xf>
    <xf numFmtId="0" fontId="8" fillId="4" borderId="10" xfId="0" applyFont="1" applyFill="1" applyBorder="1" applyAlignment="1" applyProtection="1">
      <alignment horizontal="left"/>
      <protection locked="0"/>
    </xf>
    <xf numFmtId="0" fontId="8" fillId="4" borderId="11" xfId="0" applyFont="1" applyFill="1" applyBorder="1" applyAlignment="1" applyProtection="1">
      <alignment horizontal="left"/>
      <protection locked="0"/>
    </xf>
    <xf numFmtId="0" fontId="8" fillId="4" borderId="12" xfId="0" applyFont="1" applyFill="1" applyBorder="1" applyAlignment="1" applyProtection="1">
      <alignment horizontal="left"/>
      <protection locked="0"/>
    </xf>
    <xf numFmtId="16" fontId="8" fillId="4" borderId="10" xfId="0" applyNumberFormat="1" applyFont="1" applyFill="1" applyBorder="1" applyAlignment="1" applyProtection="1">
      <alignment horizontal="left"/>
      <protection locked="0"/>
    </xf>
    <xf numFmtId="0" fontId="5" fillId="2" borderId="5" xfId="0" applyFont="1" applyFill="1" applyBorder="1" applyAlignment="1">
      <alignment horizontal="center"/>
    </xf>
    <xf numFmtId="0" fontId="8" fillId="4" borderId="6" xfId="0" applyFont="1" applyFill="1" applyBorder="1" applyAlignment="1" applyProtection="1">
      <alignment horizontal="left"/>
      <protection locked="0"/>
    </xf>
    <xf numFmtId="0" fontId="8" fillId="4" borderId="4" xfId="0" applyFont="1" applyFill="1" applyBorder="1" applyAlignment="1" applyProtection="1">
      <alignment horizontal="left"/>
      <protection locked="0"/>
    </xf>
    <xf numFmtId="0" fontId="5" fillId="2" borderId="13" xfId="0" applyFont="1" applyFill="1" applyBorder="1" applyAlignment="1">
      <alignment horizontal="center"/>
    </xf>
    <xf numFmtId="0" fontId="5" fillId="2" borderId="9" xfId="0" applyFont="1" applyFill="1" applyBorder="1" applyAlignment="1">
      <alignment horizontal="center"/>
    </xf>
    <xf numFmtId="0" fontId="5" fillId="2" borderId="8" xfId="0" applyFont="1" applyFill="1" applyBorder="1" applyAlignment="1">
      <alignment horizontal="center"/>
    </xf>
    <xf numFmtId="0" fontId="17" fillId="2" borderId="18" xfId="0" applyFont="1" applyFill="1" applyBorder="1" applyAlignment="1">
      <alignment horizontal="center" vertical="center"/>
    </xf>
    <xf numFmtId="0" fontId="17" fillId="2" borderId="19"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21"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8" fillId="5" borderId="0" xfId="0" applyFont="1" applyFill="1" applyAlignment="1">
      <alignment horizontal="left"/>
    </xf>
    <xf numFmtId="172" fontId="8" fillId="5" borderId="0" xfId="0" applyNumberFormat="1" applyFont="1" applyFill="1" applyAlignment="1">
      <alignment horizontal="right"/>
    </xf>
    <xf numFmtId="0" fontId="18" fillId="5" borderId="25" xfId="0" applyFont="1" applyFill="1" applyBorder="1" applyAlignment="1">
      <alignment horizontal="left" vertical="center"/>
    </xf>
    <xf numFmtId="0" fontId="8" fillId="2" borderId="0" xfId="0" applyFont="1" applyFill="1" applyAlignment="1">
      <alignment horizontal="left" vertical="center" wrapText="1"/>
    </xf>
    <xf numFmtId="0" fontId="18" fillId="5" borderId="0" xfId="0" applyFont="1" applyFill="1" applyAlignment="1">
      <alignment horizontal="left" vertical="center"/>
    </xf>
    <xf numFmtId="0" fontId="8" fillId="5" borderId="0" xfId="0" applyFont="1" applyFill="1" applyAlignment="1">
      <alignment horizontal="left" vertical="top" wrapText="1"/>
    </xf>
    <xf numFmtId="0" fontId="8" fillId="5" borderId="0" xfId="0" applyFont="1" applyFill="1" applyAlignment="1">
      <alignment horizontal="left" vertical="center" wrapText="1"/>
    </xf>
  </cellXfs>
  <cellStyles count="1">
    <cellStyle name="Normal" xfId="0" builtinId="0"/>
  </cellStyles>
  <dxfs count="13">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
      <fill>
        <patternFill patternType="gray125">
          <bgColor theme="9"/>
        </patternFill>
      </fill>
    </dxf>
  </dxfs>
  <tableStyles count="1" defaultTableStyle="TableStyleMedium2" defaultPivotStyle="PivotStyleLight16">
    <tableStyle name="Invisible" pivot="0" table="0" count="0" xr9:uid="{E20380AE-9117-4CE3-AA54-5FCF1DA6102B}"/>
  </tableStyles>
  <colors>
    <mruColors>
      <color rgb="FFD3AF5D"/>
      <color rgb="FF24353C"/>
      <color rgb="FFE6D1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Raport!$B$81</c:f>
              <c:strCache>
                <c:ptCount val="1"/>
                <c:pt idx="0">
                  <c:v>Cheltuieli</c:v>
                </c:pt>
              </c:strCache>
            </c:strRef>
          </c:tx>
          <c:spPr>
            <a:ln w="28575" cap="rnd">
              <a:solidFill>
                <a:srgbClr val="D3AF5D"/>
              </a:solidFill>
              <a:round/>
            </a:ln>
            <a:effectLst/>
          </c:spPr>
          <c:marker>
            <c:symbol val="circle"/>
            <c:size val="5"/>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Raport!$C$81:$N$81</c:f>
              <c:numCache>
                <c:formatCode>#,##0\ "lei"</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508-4F8E-B2E1-7B75B323360E}"/>
            </c:ext>
          </c:extLst>
        </c:ser>
        <c:ser>
          <c:idx val="1"/>
          <c:order val="1"/>
          <c:tx>
            <c:strRef>
              <c:f>Raport!$B$82</c:f>
              <c:strCache>
                <c:ptCount val="1"/>
                <c:pt idx="0">
                  <c:v>Venituri</c:v>
                </c:pt>
              </c:strCache>
            </c:strRef>
          </c:tx>
          <c:spPr>
            <a:ln w="28575" cap="rnd">
              <a:solidFill>
                <a:srgbClr val="24353C"/>
              </a:solidFill>
              <a:round/>
            </a:ln>
            <a:effectLst/>
          </c:spPr>
          <c:marker>
            <c:symbol val="circle"/>
            <c:size val="5"/>
            <c:spPr>
              <a:solidFill>
                <a:srgbClr val="D3AF5D">
                  <a:alpha val="99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Raport!$C$82:$N$82</c:f>
              <c:numCache>
                <c:formatCode>#,##0\ "lei"</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508-4F8E-B2E1-7B75B323360E}"/>
            </c:ext>
          </c:extLst>
        </c:ser>
        <c:dLbls>
          <c:showLegendKey val="0"/>
          <c:showVal val="0"/>
          <c:showCatName val="0"/>
          <c:showSerName val="0"/>
          <c:showPercent val="0"/>
          <c:showBubbleSize val="0"/>
        </c:dLbls>
        <c:marker val="1"/>
        <c:smooth val="0"/>
        <c:axId val="906732120"/>
        <c:axId val="906740320"/>
      </c:lineChart>
      <c:catAx>
        <c:axId val="906732120"/>
        <c:scaling>
          <c:orientation val="minMax"/>
        </c:scaling>
        <c:delete val="1"/>
        <c:axPos val="b"/>
        <c:numFmt formatCode="General" sourceLinked="1"/>
        <c:majorTickMark val="none"/>
        <c:minorTickMark val="none"/>
        <c:tickLblPos val="nextTo"/>
        <c:crossAx val="906740320"/>
        <c:crosses val="autoZero"/>
        <c:auto val="1"/>
        <c:lblAlgn val="ctr"/>
        <c:lblOffset val="100"/>
        <c:noMultiLvlLbl val="0"/>
      </c:catAx>
      <c:valAx>
        <c:axId val="906740320"/>
        <c:scaling>
          <c:orientation val="minMax"/>
        </c:scaling>
        <c:delete val="1"/>
        <c:axPos val="l"/>
        <c:majorGridlines>
          <c:spPr>
            <a:ln w="9525" cap="flat" cmpd="sng" algn="ctr">
              <a:solidFill>
                <a:schemeClr val="tx1">
                  <a:lumMod val="15000"/>
                  <a:lumOff val="85000"/>
                </a:schemeClr>
              </a:solidFill>
              <a:round/>
            </a:ln>
            <a:effectLst/>
          </c:spPr>
        </c:majorGridlines>
        <c:numFmt formatCode="#,##0\ &quot;lei&quot;" sourceLinked="1"/>
        <c:majorTickMark val="none"/>
        <c:minorTickMark val="none"/>
        <c:tickLblPos val="nextTo"/>
        <c:crossAx val="906732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ro-R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Raport!$B$84</c:f>
              <c:strCache>
                <c:ptCount val="1"/>
                <c:pt idx="0">
                  <c:v>Sold Final</c:v>
                </c:pt>
              </c:strCache>
            </c:strRef>
          </c:tx>
          <c:spPr>
            <a:ln w="28575" cap="rnd">
              <a:solidFill>
                <a:srgbClr val="24353C"/>
              </a:solidFill>
              <a:round/>
            </a:ln>
            <a:effectLst/>
          </c:spPr>
          <c:marker>
            <c:symbol val="circle"/>
            <c:size val="5"/>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4353C"/>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Raport!$C$84:$N$84</c:f>
              <c:numCache>
                <c:formatCode>#,##0\ "lei"</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EC8-4AD7-AA3A-2901EE6749B6}"/>
            </c:ext>
          </c:extLst>
        </c:ser>
        <c:dLbls>
          <c:showLegendKey val="0"/>
          <c:showVal val="0"/>
          <c:showCatName val="0"/>
          <c:showSerName val="0"/>
          <c:showPercent val="0"/>
          <c:showBubbleSize val="0"/>
        </c:dLbls>
        <c:marker val="1"/>
        <c:smooth val="0"/>
        <c:axId val="906732120"/>
        <c:axId val="906740320"/>
      </c:lineChart>
      <c:catAx>
        <c:axId val="906732120"/>
        <c:scaling>
          <c:orientation val="minMax"/>
        </c:scaling>
        <c:delete val="1"/>
        <c:axPos val="b"/>
        <c:numFmt formatCode="General" sourceLinked="1"/>
        <c:majorTickMark val="none"/>
        <c:minorTickMark val="none"/>
        <c:tickLblPos val="nextTo"/>
        <c:crossAx val="906740320"/>
        <c:crosses val="autoZero"/>
        <c:auto val="1"/>
        <c:lblAlgn val="ctr"/>
        <c:lblOffset val="100"/>
        <c:noMultiLvlLbl val="0"/>
      </c:catAx>
      <c:valAx>
        <c:axId val="906740320"/>
        <c:scaling>
          <c:orientation val="minMax"/>
        </c:scaling>
        <c:delete val="1"/>
        <c:axPos val="l"/>
        <c:majorGridlines>
          <c:spPr>
            <a:ln w="9525" cap="flat" cmpd="sng" algn="ctr">
              <a:solidFill>
                <a:schemeClr val="tx1">
                  <a:lumMod val="15000"/>
                  <a:lumOff val="85000"/>
                </a:schemeClr>
              </a:solidFill>
              <a:round/>
            </a:ln>
            <a:effectLst/>
          </c:spPr>
        </c:majorGridlines>
        <c:numFmt formatCode="#,##0\ &quot;lei&quot;" sourceLinked="1"/>
        <c:majorTickMark val="none"/>
        <c:minorTickMark val="none"/>
        <c:tickLblPos val="nextTo"/>
        <c:crossAx val="906732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0.10986547085201794"/>
          <c:y val="0.14112903225806453"/>
          <c:w val="0.86098654708520184"/>
          <c:h val="0.72177419354838712"/>
        </c:manualLayout>
      </c:layout>
      <c:barChart>
        <c:barDir val="col"/>
        <c:grouping val="clustered"/>
        <c:varyColors val="0"/>
        <c:ser>
          <c:idx val="0"/>
          <c:order val="0"/>
          <c:tx>
            <c:strRef>
              <c:f>Raport!$B$78</c:f>
              <c:strCache>
                <c:ptCount val="1"/>
                <c:pt idx="0">
                  <c:v>Prognozate</c:v>
                </c:pt>
              </c:strCache>
            </c:strRef>
          </c:tx>
          <c:spPr>
            <a:solidFill>
              <a:srgbClr val="D3AF5D"/>
            </a:solidFill>
          </c:spPr>
          <c:invertIfNegative val="1"/>
          <c:cat>
            <c:numRef>
              <c:f>Raport!$C$77:$N$77</c:f>
              <c:numCache>
                <c:formatCode>mmm\ yyyy</c:formatCode>
                <c:ptCount val="12"/>
                <c:pt idx="0">
                  <c:v>44562</c:v>
                </c:pt>
                <c:pt idx="1">
                  <c:v>44593</c:v>
                </c:pt>
                <c:pt idx="2">
                  <c:v>44624</c:v>
                </c:pt>
                <c:pt idx="3">
                  <c:v>44655</c:v>
                </c:pt>
                <c:pt idx="4">
                  <c:v>44686</c:v>
                </c:pt>
                <c:pt idx="5">
                  <c:v>44717</c:v>
                </c:pt>
                <c:pt idx="6">
                  <c:v>44748</c:v>
                </c:pt>
                <c:pt idx="7">
                  <c:v>44779</c:v>
                </c:pt>
                <c:pt idx="8">
                  <c:v>44810</c:v>
                </c:pt>
                <c:pt idx="9">
                  <c:v>44841</c:v>
                </c:pt>
                <c:pt idx="10">
                  <c:v>44872</c:v>
                </c:pt>
                <c:pt idx="11">
                  <c:v>44903</c:v>
                </c:pt>
              </c:numCache>
            </c:numRef>
          </c:cat>
          <c:val>
            <c:numRef>
              <c:f>Raport!$C$78:$N$78</c:f>
              <c:numCache>
                <c:formatCode>#,##0\ "lei"</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A81A-4ADC-B52F-5A3F12864A15}"/>
            </c:ext>
          </c:extLst>
        </c:ser>
        <c:dLbls>
          <c:showLegendKey val="0"/>
          <c:showVal val="0"/>
          <c:showCatName val="0"/>
          <c:showSerName val="0"/>
          <c:showPercent val="0"/>
          <c:showBubbleSize val="0"/>
        </c:dLbls>
        <c:gapWidth val="90"/>
        <c:overlap val="100"/>
        <c:axId val="266345856"/>
        <c:axId val="266352128"/>
      </c:barChart>
      <c:lineChart>
        <c:grouping val="standard"/>
        <c:varyColors val="0"/>
        <c:ser>
          <c:idx val="1"/>
          <c:order val="1"/>
          <c:tx>
            <c:strRef>
              <c:f>Raport!$B$79</c:f>
              <c:strCache>
                <c:ptCount val="1"/>
                <c:pt idx="0">
                  <c:v>Realizate</c:v>
                </c:pt>
              </c:strCache>
            </c:strRef>
          </c:tx>
          <c:spPr>
            <a:ln>
              <a:solidFill>
                <a:srgbClr val="24353C"/>
              </a:solidFill>
            </a:ln>
          </c:spPr>
          <c:marker>
            <c:symbol val="circle"/>
            <c:size val="7"/>
            <c:spPr>
              <a:solidFill>
                <a:schemeClr val="accent3">
                  <a:lumMod val="75000"/>
                </a:schemeClr>
              </a:solidFill>
              <a:ln>
                <a:solidFill>
                  <a:schemeClr val="accent3">
                    <a:lumMod val="75000"/>
                  </a:schemeClr>
                </a:solidFill>
              </a:ln>
            </c:spPr>
          </c:marker>
          <c:cat>
            <c:numRef>
              <c:f>Raport!$C$77:$N$77</c:f>
              <c:numCache>
                <c:formatCode>mmm\ yyyy</c:formatCode>
                <c:ptCount val="12"/>
                <c:pt idx="0">
                  <c:v>44562</c:v>
                </c:pt>
                <c:pt idx="1">
                  <c:v>44593</c:v>
                </c:pt>
                <c:pt idx="2">
                  <c:v>44624</c:v>
                </c:pt>
                <c:pt idx="3">
                  <c:v>44655</c:v>
                </c:pt>
                <c:pt idx="4">
                  <c:v>44686</c:v>
                </c:pt>
                <c:pt idx="5">
                  <c:v>44717</c:v>
                </c:pt>
                <c:pt idx="6">
                  <c:v>44748</c:v>
                </c:pt>
                <c:pt idx="7">
                  <c:v>44779</c:v>
                </c:pt>
                <c:pt idx="8">
                  <c:v>44810</c:v>
                </c:pt>
                <c:pt idx="9">
                  <c:v>44841</c:v>
                </c:pt>
                <c:pt idx="10">
                  <c:v>44872</c:v>
                </c:pt>
                <c:pt idx="11">
                  <c:v>44903</c:v>
                </c:pt>
              </c:numCache>
            </c:numRef>
          </c:cat>
          <c:val>
            <c:numRef>
              <c:f>Raport!$C$79:$N$79</c:f>
              <c:numCache>
                <c:formatCode>#,##0\ "lei"</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81A-4ADC-B52F-5A3F12864A15}"/>
            </c:ext>
          </c:extLst>
        </c:ser>
        <c:dLbls>
          <c:showLegendKey val="0"/>
          <c:showVal val="0"/>
          <c:showCatName val="0"/>
          <c:showSerName val="0"/>
          <c:showPercent val="0"/>
          <c:showBubbleSize val="0"/>
        </c:dLbls>
        <c:marker val="1"/>
        <c:smooth val="0"/>
        <c:axId val="266345856"/>
        <c:axId val="266352128"/>
      </c:lineChart>
      <c:dateAx>
        <c:axId val="266345856"/>
        <c:scaling>
          <c:orientation val="minMax"/>
        </c:scaling>
        <c:delete val="0"/>
        <c:axPos val="b"/>
        <c:numFmt formatCode="mmm\ yyyy" sourceLinked="1"/>
        <c:majorTickMark val="out"/>
        <c:minorTickMark val="none"/>
        <c:tickLblPos val="low"/>
        <c:txPr>
          <a:bodyPr rot="0" vert="horz"/>
          <a:lstStyle/>
          <a:p>
            <a:pPr>
              <a:defRPr/>
            </a:pPr>
            <a:endParaRPr lang="ro-RO"/>
          </a:p>
        </c:txPr>
        <c:crossAx val="266352128"/>
        <c:crossesAt val="0"/>
        <c:auto val="1"/>
        <c:lblOffset val="100"/>
        <c:baseTimeUnit val="months"/>
        <c:majorUnit val="1"/>
        <c:minorUnit val="1"/>
      </c:dateAx>
      <c:valAx>
        <c:axId val="266352128"/>
        <c:scaling>
          <c:orientation val="minMax"/>
        </c:scaling>
        <c:delete val="0"/>
        <c:axPos val="l"/>
        <c:numFmt formatCode="#,##0\ &quot;lei&quot;" sourceLinked="1"/>
        <c:majorTickMark val="out"/>
        <c:minorTickMark val="none"/>
        <c:tickLblPos val="nextTo"/>
        <c:txPr>
          <a:bodyPr rot="0" vert="horz"/>
          <a:lstStyle/>
          <a:p>
            <a:pPr>
              <a:defRPr sz="800"/>
            </a:pPr>
            <a:endParaRPr lang="ro-RO"/>
          </a:p>
        </c:txPr>
        <c:crossAx val="266345856"/>
        <c:crosses val="autoZero"/>
        <c:crossBetween val="between"/>
      </c:valAx>
      <c:spPr>
        <a:noFill/>
        <a:ln w="25400">
          <a:noFill/>
        </a:ln>
      </c:spPr>
    </c:plotArea>
    <c:legend>
      <c:legendPos val="r"/>
      <c:layout>
        <c:manualLayout>
          <c:xMode val="edge"/>
          <c:yMode val="edge"/>
          <c:x val="7.0005030621172359E-2"/>
          <c:y val="2.0161290322580645E-2"/>
          <c:w val="0.90981561679790024"/>
          <c:h val="0.10080645161290322"/>
        </c:manualLayout>
      </c:layout>
      <c:overlay val="0"/>
    </c:legend>
    <c:plotVisOnly val="0"/>
    <c:dispBlanksAs val="gap"/>
    <c:showDLblsOverMax val="0"/>
  </c:chart>
  <c:spPr>
    <a:ln>
      <a:noFill/>
    </a:ln>
  </c:spPr>
  <c:txPr>
    <a:bodyPr/>
    <a:lstStyle/>
    <a:p>
      <a:pPr>
        <a:defRPr>
          <a:latin typeface="+mn-lt"/>
        </a:defRPr>
      </a:pPr>
      <a:endParaRPr lang="ro-RO"/>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b="1" u="sng">
                <a:solidFill>
                  <a:srgbClr val="24353C"/>
                </a:solidFill>
              </a:defRPr>
            </a:pPr>
            <a:r>
              <a:rPr lang="en-US" sz="1100" b="1" u="sng">
                <a:solidFill>
                  <a:srgbClr val="24353C"/>
                </a:solidFill>
              </a:rPr>
              <a:t>Evolutia</a:t>
            </a:r>
            <a:r>
              <a:rPr lang="en-US" sz="1100" b="1" u="sng" baseline="0">
                <a:solidFill>
                  <a:srgbClr val="24353C"/>
                </a:solidFill>
              </a:rPr>
              <a:t> pe Categorii </a:t>
            </a:r>
            <a:r>
              <a:rPr lang="en-US" sz="1100" b="0" u="sng" baseline="0">
                <a:solidFill>
                  <a:srgbClr val="24353C"/>
                </a:solidFill>
              </a:rPr>
              <a:t>(up-to-date)</a:t>
            </a:r>
            <a:endParaRPr lang="ro-RO" sz="1100" b="0" u="sng">
              <a:solidFill>
                <a:srgbClr val="24353C"/>
              </a:solidFill>
            </a:endParaRPr>
          </a:p>
        </c:rich>
      </c:tx>
      <c:overlay val="0"/>
    </c:title>
    <c:autoTitleDeleted val="0"/>
    <c:plotArea>
      <c:layout>
        <c:manualLayout>
          <c:layoutTarget val="inner"/>
          <c:xMode val="edge"/>
          <c:yMode val="edge"/>
          <c:x val="2.6318947983164503E-2"/>
          <c:y val="0.14112903225806453"/>
          <c:w val="0.94453296279141585"/>
          <c:h val="0.72177419354838712"/>
        </c:manualLayout>
      </c:layout>
      <c:lineChart>
        <c:grouping val="stacked"/>
        <c:varyColors val="0"/>
        <c:ser>
          <c:idx val="0"/>
          <c:order val="0"/>
          <c:spPr>
            <a:ln w="34925" cmpd="sng">
              <a:solidFill>
                <a:srgbClr val="24353C"/>
              </a:solidFill>
              <a:prstDash val="sysDot"/>
            </a:ln>
          </c:spPr>
          <c:marker>
            <c:spPr>
              <a:solidFill>
                <a:srgbClr val="FF0000"/>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Raport!$G$87:$G$94</c:f>
              <c:strCache>
                <c:ptCount val="8"/>
                <c:pt idx="0">
                  <c:v>Obligatii</c:v>
                </c:pt>
                <c:pt idx="1">
                  <c:v>Locuinta</c:v>
                </c:pt>
                <c:pt idx="2">
                  <c:v>Transport</c:v>
                </c:pt>
                <c:pt idx="3">
                  <c:v>Cotidiene</c:v>
                </c:pt>
                <c:pt idx="4">
                  <c:v>Sanatate</c:v>
                </c:pt>
                <c:pt idx="5">
                  <c:v>Recreative</c:v>
                </c:pt>
                <c:pt idx="6">
                  <c:v>Vacante</c:v>
                </c:pt>
                <c:pt idx="7">
                  <c:v>Economii</c:v>
                </c:pt>
              </c:strCache>
            </c:strRef>
          </c:cat>
          <c:val>
            <c:numRef>
              <c:f>Raport!$H$87:$H$94</c:f>
              <c:numCache>
                <c:formatCode>#,##0\ "lei"</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1B07-411D-9740-287825C360B8}"/>
            </c:ext>
          </c:extLst>
        </c:ser>
        <c:dLbls>
          <c:showLegendKey val="0"/>
          <c:showVal val="0"/>
          <c:showCatName val="0"/>
          <c:showSerName val="0"/>
          <c:showPercent val="0"/>
          <c:showBubbleSize val="0"/>
        </c:dLbls>
        <c:marker val="1"/>
        <c:smooth val="0"/>
        <c:axId val="266345856"/>
        <c:axId val="266352128"/>
      </c:lineChart>
      <c:catAx>
        <c:axId val="266345856"/>
        <c:scaling>
          <c:orientation val="minMax"/>
        </c:scaling>
        <c:delete val="0"/>
        <c:axPos val="b"/>
        <c:numFmt formatCode="General" sourceLinked="1"/>
        <c:majorTickMark val="out"/>
        <c:minorTickMark val="none"/>
        <c:tickLblPos val="low"/>
        <c:txPr>
          <a:bodyPr rot="0" vert="horz"/>
          <a:lstStyle/>
          <a:p>
            <a:pPr>
              <a:defRPr b="1">
                <a:solidFill>
                  <a:srgbClr val="24353C"/>
                </a:solidFill>
              </a:defRPr>
            </a:pPr>
            <a:endParaRPr lang="ro-RO"/>
          </a:p>
        </c:txPr>
        <c:crossAx val="266352128"/>
        <c:crossesAt val="0"/>
        <c:auto val="1"/>
        <c:lblAlgn val="ctr"/>
        <c:lblOffset val="100"/>
        <c:noMultiLvlLbl val="0"/>
      </c:catAx>
      <c:valAx>
        <c:axId val="266352128"/>
        <c:scaling>
          <c:orientation val="minMax"/>
        </c:scaling>
        <c:delete val="1"/>
        <c:axPos val="l"/>
        <c:numFmt formatCode="#,##0\ &quot;lei&quot;" sourceLinked="1"/>
        <c:majorTickMark val="out"/>
        <c:minorTickMark val="none"/>
        <c:tickLblPos val="nextTo"/>
        <c:crossAx val="266345856"/>
        <c:crosses val="autoZero"/>
        <c:crossBetween val="between"/>
      </c:valAx>
      <c:spPr>
        <a:noFill/>
        <a:ln w="25400">
          <a:noFill/>
        </a:ln>
      </c:spPr>
    </c:plotArea>
    <c:plotVisOnly val="0"/>
    <c:dispBlanksAs val="gap"/>
    <c:showDLblsOverMax val="0"/>
  </c:chart>
  <c:spPr>
    <a:ln>
      <a:noFill/>
    </a:ln>
  </c:spPr>
  <c:txPr>
    <a:bodyPr/>
    <a:lstStyle/>
    <a:p>
      <a:pPr>
        <a:defRPr>
          <a:latin typeface="+mn-lt"/>
        </a:defRPr>
      </a:pPr>
      <a:endParaRPr lang="ro-RO"/>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b="1" u="sng">
                <a:solidFill>
                  <a:srgbClr val="24353C"/>
                </a:solidFill>
              </a:defRPr>
            </a:pPr>
            <a:r>
              <a:rPr lang="ro-RO" sz="1100" b="1" u="sng" baseline="0">
                <a:solidFill>
                  <a:srgbClr val="24353C"/>
                </a:solidFill>
              </a:rPr>
              <a:t>Venituri</a:t>
            </a:r>
            <a:r>
              <a:rPr lang="en-US" sz="1100" b="1" u="sng" baseline="0">
                <a:solidFill>
                  <a:srgbClr val="24353C"/>
                </a:solidFill>
              </a:rPr>
              <a:t> </a:t>
            </a:r>
            <a:r>
              <a:rPr lang="en-US" sz="1100" b="0" u="sng" baseline="0">
                <a:solidFill>
                  <a:srgbClr val="24353C"/>
                </a:solidFill>
              </a:rPr>
              <a:t>(up-to-date)</a:t>
            </a:r>
            <a:endParaRPr lang="ro-RO" sz="1100" b="0" u="sng">
              <a:solidFill>
                <a:srgbClr val="24353C"/>
              </a:solidFill>
            </a:endParaRPr>
          </a:p>
        </c:rich>
      </c:tx>
      <c:overlay val="0"/>
    </c:title>
    <c:autoTitleDeleted val="0"/>
    <c:plotArea>
      <c:layout>
        <c:manualLayout>
          <c:layoutTarget val="inner"/>
          <c:xMode val="edge"/>
          <c:yMode val="edge"/>
          <c:x val="2.6318947983164503E-2"/>
          <c:y val="0.14112903225806453"/>
          <c:w val="0.94453296279141585"/>
          <c:h val="0.72177419354838712"/>
        </c:manualLayout>
      </c:layout>
      <c:barChart>
        <c:barDir val="col"/>
        <c:grouping val="stacked"/>
        <c:varyColors val="0"/>
        <c:ser>
          <c:idx val="0"/>
          <c:order val="0"/>
          <c:spPr>
            <a:solidFill>
              <a:srgbClr val="24353C"/>
            </a:solidFill>
            <a:ln w="34925" cmpd="sng">
              <a:solidFill>
                <a:srgbClr val="24353C"/>
              </a:solidFill>
              <a:prstDash val="sysDot"/>
            </a:ln>
          </c:spPr>
          <c:invertIfNegative val="0"/>
          <c:dPt>
            <c:idx val="0"/>
            <c:invertIfNegative val="0"/>
            <c:bubble3D val="0"/>
            <c:spPr>
              <a:solidFill>
                <a:srgbClr val="24353C"/>
              </a:solidFill>
              <a:ln w="12700" cmpd="sng">
                <a:solidFill>
                  <a:srgbClr val="24353C"/>
                </a:solidFill>
                <a:prstDash val="solid"/>
              </a:ln>
            </c:spPr>
            <c:extLst>
              <c:ext xmlns:c16="http://schemas.microsoft.com/office/drawing/2014/chart" uri="{C3380CC4-5D6E-409C-BE32-E72D297353CC}">
                <c16:uniqueId val="{00000001-8646-4F53-8347-591EBF81200E}"/>
              </c:ext>
            </c:extLst>
          </c:dPt>
          <c:dLbls>
            <c:spPr>
              <a:noFill/>
              <a:ln>
                <a:noFill/>
              </a:ln>
              <a:effectLst/>
            </c:spPr>
            <c:txPr>
              <a:bodyPr wrap="square" lIns="38100" tIns="19050" rIns="38100" bIns="19050" anchor="ctr">
                <a:spAutoFit/>
              </a:bodyPr>
              <a:lstStyle/>
              <a:p>
                <a:pPr>
                  <a:defRPr>
                    <a:solidFill>
                      <a:srgbClr val="D3AF5D"/>
                    </a:solidFill>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Raport!$G$86</c:f>
              <c:strCache>
                <c:ptCount val="1"/>
                <c:pt idx="0">
                  <c:v>Venituri</c:v>
                </c:pt>
              </c:strCache>
            </c:strRef>
          </c:cat>
          <c:val>
            <c:numRef>
              <c:f>Raport!$H$86</c:f>
              <c:numCache>
                <c:formatCode>#,##0\ "lei"</c:formatCode>
                <c:ptCount val="1"/>
                <c:pt idx="0">
                  <c:v>0</c:v>
                </c:pt>
              </c:numCache>
            </c:numRef>
          </c:val>
          <c:extLst>
            <c:ext xmlns:c16="http://schemas.microsoft.com/office/drawing/2014/chart" uri="{C3380CC4-5D6E-409C-BE32-E72D297353CC}">
              <c16:uniqueId val="{00000000-8646-4F53-8347-591EBF81200E}"/>
            </c:ext>
          </c:extLst>
        </c:ser>
        <c:dLbls>
          <c:showLegendKey val="0"/>
          <c:showVal val="0"/>
          <c:showCatName val="0"/>
          <c:showSerName val="0"/>
          <c:showPercent val="0"/>
          <c:showBubbleSize val="0"/>
        </c:dLbls>
        <c:gapWidth val="64"/>
        <c:overlap val="100"/>
        <c:axId val="266345856"/>
        <c:axId val="266352128"/>
      </c:barChart>
      <c:catAx>
        <c:axId val="266345856"/>
        <c:scaling>
          <c:orientation val="minMax"/>
        </c:scaling>
        <c:delete val="0"/>
        <c:axPos val="b"/>
        <c:numFmt formatCode="General" sourceLinked="1"/>
        <c:majorTickMark val="out"/>
        <c:minorTickMark val="none"/>
        <c:tickLblPos val="low"/>
        <c:txPr>
          <a:bodyPr rot="0" vert="horz"/>
          <a:lstStyle/>
          <a:p>
            <a:pPr>
              <a:defRPr b="1">
                <a:solidFill>
                  <a:srgbClr val="24353C"/>
                </a:solidFill>
              </a:defRPr>
            </a:pPr>
            <a:endParaRPr lang="ro-RO"/>
          </a:p>
        </c:txPr>
        <c:crossAx val="266352128"/>
        <c:crossesAt val="0"/>
        <c:auto val="1"/>
        <c:lblAlgn val="ctr"/>
        <c:lblOffset val="100"/>
        <c:noMultiLvlLbl val="0"/>
      </c:catAx>
      <c:valAx>
        <c:axId val="266352128"/>
        <c:scaling>
          <c:orientation val="minMax"/>
        </c:scaling>
        <c:delete val="1"/>
        <c:axPos val="l"/>
        <c:numFmt formatCode="#,##0\ &quot;lei&quot;" sourceLinked="1"/>
        <c:majorTickMark val="out"/>
        <c:minorTickMark val="none"/>
        <c:tickLblPos val="nextTo"/>
        <c:crossAx val="266345856"/>
        <c:crosses val="autoZero"/>
        <c:crossBetween val="between"/>
      </c:valAx>
      <c:spPr>
        <a:noFill/>
        <a:ln w="25400">
          <a:noFill/>
        </a:ln>
      </c:spPr>
    </c:plotArea>
    <c:plotVisOnly val="0"/>
    <c:dispBlanksAs val="gap"/>
    <c:showDLblsOverMax val="0"/>
  </c:chart>
  <c:spPr>
    <a:ln>
      <a:noFill/>
    </a:ln>
  </c:spPr>
  <c:txPr>
    <a:bodyPr/>
    <a:lstStyle/>
    <a:p>
      <a:pPr>
        <a:defRPr>
          <a:latin typeface="+mn-lt"/>
        </a:defRPr>
      </a:pPr>
      <a:endParaRPr lang="ro-RO"/>
    </a:p>
  </c:txPr>
  <c:printSettings>
    <c:headerFooter alignWithMargins="0"/>
    <c:pageMargins b="1" l="0.75" r="0.75"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C$42" lockText="1"/>
</file>

<file path=xl/ctrlProps/ctrlProp10.xml><?xml version="1.0" encoding="utf-8"?>
<formControlPr xmlns="http://schemas.microsoft.com/office/spreadsheetml/2009/9/main" objectType="CheckBox" fmlaLink="$L$42" lockText="1"/>
</file>

<file path=xl/ctrlProps/ctrlProp11.xml><?xml version="1.0" encoding="utf-8"?>
<formControlPr xmlns="http://schemas.microsoft.com/office/spreadsheetml/2009/9/main" objectType="CheckBox" fmlaLink="$M$42" lockText="1"/>
</file>

<file path=xl/ctrlProps/ctrlProp12.xml><?xml version="1.0" encoding="utf-8"?>
<formControlPr xmlns="http://schemas.microsoft.com/office/spreadsheetml/2009/9/main" objectType="CheckBox" fmlaLink="$N$42" lockText="1"/>
</file>

<file path=xl/ctrlProps/ctrlProp2.xml><?xml version="1.0" encoding="utf-8"?>
<formControlPr xmlns="http://schemas.microsoft.com/office/spreadsheetml/2009/9/main" objectType="CheckBox" fmlaLink="$D$42" lockText="1"/>
</file>

<file path=xl/ctrlProps/ctrlProp3.xml><?xml version="1.0" encoding="utf-8"?>
<formControlPr xmlns="http://schemas.microsoft.com/office/spreadsheetml/2009/9/main" objectType="CheckBox" fmlaLink="$E$42" lockText="1"/>
</file>

<file path=xl/ctrlProps/ctrlProp4.xml><?xml version="1.0" encoding="utf-8"?>
<formControlPr xmlns="http://schemas.microsoft.com/office/spreadsheetml/2009/9/main" objectType="CheckBox" fmlaLink="$F$42" lockText="1"/>
</file>

<file path=xl/ctrlProps/ctrlProp5.xml><?xml version="1.0" encoding="utf-8"?>
<formControlPr xmlns="http://schemas.microsoft.com/office/spreadsheetml/2009/9/main" objectType="CheckBox" fmlaLink="$G$42" lockText="1"/>
</file>

<file path=xl/ctrlProps/ctrlProp6.xml><?xml version="1.0" encoding="utf-8"?>
<formControlPr xmlns="http://schemas.microsoft.com/office/spreadsheetml/2009/9/main" objectType="CheckBox" fmlaLink="$H$42" lockText="1"/>
</file>

<file path=xl/ctrlProps/ctrlProp7.xml><?xml version="1.0" encoding="utf-8"?>
<formControlPr xmlns="http://schemas.microsoft.com/office/spreadsheetml/2009/9/main" objectType="CheckBox" fmlaLink="$I$42" lockText="1"/>
</file>

<file path=xl/ctrlProps/ctrlProp8.xml><?xml version="1.0" encoding="utf-8"?>
<formControlPr xmlns="http://schemas.microsoft.com/office/spreadsheetml/2009/9/main" objectType="CheckBox" fmlaLink="$J$42" lockText="1"/>
</file>

<file path=xl/ctrlProps/ctrlProp9.xml><?xml version="1.0" encoding="utf-8"?>
<formControlPr xmlns="http://schemas.microsoft.com/office/spreadsheetml/2009/9/main" objectType="CheckBox" fmlaLink="$K$42" lockText="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6.png"/><Relationship Id="rId26" Type="http://schemas.openxmlformats.org/officeDocument/2006/relationships/hyperlink" Target="#'L 6'!A1"/><Relationship Id="rId39" Type="http://schemas.openxmlformats.org/officeDocument/2006/relationships/image" Target="../media/image21.png"/><Relationship Id="rId21" Type="http://schemas.openxmlformats.org/officeDocument/2006/relationships/hyperlink" Target="#'L 1'!A1"/><Relationship Id="rId34" Type="http://schemas.openxmlformats.org/officeDocument/2006/relationships/image" Target="../media/image1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7.png"/><Relationship Id="rId29" Type="http://schemas.openxmlformats.org/officeDocument/2006/relationships/hyperlink" Target="#'L 9'!A1"/><Relationship Id="rId41" Type="http://schemas.openxmlformats.org/officeDocument/2006/relationships/image" Target="../media/image2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hyperlink" Target="#'L 4'!A1"/><Relationship Id="rId32" Type="http://schemas.openxmlformats.org/officeDocument/2006/relationships/hyperlink" Target="#'L 12'!A1"/><Relationship Id="rId37" Type="http://schemas.openxmlformats.org/officeDocument/2006/relationships/image" Target="../media/image20.png"/><Relationship Id="rId40" Type="http://schemas.openxmlformats.org/officeDocument/2006/relationships/hyperlink" Target="https://www.linkedin.com/in/sorin-r%C3%AEmbu/" TargetMode="External"/><Relationship Id="rId5" Type="http://schemas.openxmlformats.org/officeDocument/2006/relationships/image" Target="../media/image5.png"/><Relationship Id="rId15" Type="http://schemas.openxmlformats.org/officeDocument/2006/relationships/hyperlink" Target="#Despre!A1"/><Relationship Id="rId23" Type="http://schemas.openxmlformats.org/officeDocument/2006/relationships/hyperlink" Target="#'L 3'!A1"/><Relationship Id="rId28" Type="http://schemas.openxmlformats.org/officeDocument/2006/relationships/hyperlink" Target="#'L 8'!A1"/><Relationship Id="rId36" Type="http://schemas.openxmlformats.org/officeDocument/2006/relationships/hyperlink" Target="http://www.facebook.com/sharer/sharer.php?u=https://echilibru.eu//" TargetMode="External"/><Relationship Id="rId10" Type="http://schemas.openxmlformats.org/officeDocument/2006/relationships/image" Target="../media/image10.png"/><Relationship Id="rId19" Type="http://schemas.openxmlformats.org/officeDocument/2006/relationships/hyperlink" Target="#Setari!A1"/><Relationship Id="rId31" Type="http://schemas.openxmlformats.org/officeDocument/2006/relationships/hyperlink" Target="#'L 11'!A1"/><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hyperlink" Target="#'L 2'!A1"/><Relationship Id="rId27" Type="http://schemas.openxmlformats.org/officeDocument/2006/relationships/hyperlink" Target="#'L 7'!A1"/><Relationship Id="rId30" Type="http://schemas.openxmlformats.org/officeDocument/2006/relationships/hyperlink" Target="#'L 10'!A1"/><Relationship Id="rId35" Type="http://schemas.openxmlformats.org/officeDocument/2006/relationships/image" Target="../media/image19.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hyperlink" Target="#Raport!A1"/><Relationship Id="rId25" Type="http://schemas.openxmlformats.org/officeDocument/2006/relationships/hyperlink" Target="#'L 5'!A1"/><Relationship Id="rId33" Type="http://schemas.openxmlformats.org/officeDocument/2006/relationships/hyperlink" Target="https://www.facebook.com/echilibru.eu/" TargetMode="External"/><Relationship Id="rId38" Type="http://schemas.openxmlformats.org/officeDocument/2006/relationships/hyperlink" Target="https://www.youtube.com/channel/UC3oI81RTxUJ26pAPSd8xkOw?view_as=subscriber"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10'!A1"/><Relationship Id="rId1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10'!A1"/><Relationship Id="rId1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10'!A1"/><Relationship Id="rId14"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0'!A1"/><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1'!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0'!A1"/><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Enter!A1"/><Relationship Id="rId18" Type="http://schemas.openxmlformats.org/officeDocument/2006/relationships/chart" Target="../charts/chart2.xml"/><Relationship Id="rId3" Type="http://schemas.openxmlformats.org/officeDocument/2006/relationships/hyperlink" Target="#'L 3'!A1"/><Relationship Id="rId21" Type="http://schemas.openxmlformats.org/officeDocument/2006/relationships/chart" Target="../charts/chart5.xml"/><Relationship Id="rId7" Type="http://schemas.openxmlformats.org/officeDocument/2006/relationships/hyperlink" Target="#'L 7'!A1"/><Relationship Id="rId12" Type="http://schemas.openxmlformats.org/officeDocument/2006/relationships/hyperlink" Target="#'L 12'!A1"/><Relationship Id="rId17" Type="http://schemas.openxmlformats.org/officeDocument/2006/relationships/chart" Target="../charts/chart1.xml"/><Relationship Id="rId2" Type="http://schemas.openxmlformats.org/officeDocument/2006/relationships/hyperlink" Target="#'L 2'!A1"/><Relationship Id="rId16" Type="http://schemas.openxmlformats.org/officeDocument/2006/relationships/image" Target="../media/image23.png"/><Relationship Id="rId20" Type="http://schemas.openxmlformats.org/officeDocument/2006/relationships/chart" Target="../charts/chart4.xml"/><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1'!A1"/><Relationship Id="rId5" Type="http://schemas.openxmlformats.org/officeDocument/2006/relationships/hyperlink" Target="#'L 5'!A1"/><Relationship Id="rId15" Type="http://schemas.openxmlformats.org/officeDocument/2006/relationships/hyperlink" Target="#Despre!A1"/><Relationship Id="rId10" Type="http://schemas.openxmlformats.org/officeDocument/2006/relationships/hyperlink" Target="#'L 10'!A1"/><Relationship Id="rId19" Type="http://schemas.openxmlformats.org/officeDocument/2006/relationships/chart" Target="../charts/chart3.xml"/><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hyperlink" Target="#'L 8'!A1"/><Relationship Id="rId13" Type="http://schemas.openxmlformats.org/officeDocument/2006/relationships/hyperlink" Target="#Enter!A1"/><Relationship Id="rId3" Type="http://schemas.openxmlformats.org/officeDocument/2006/relationships/hyperlink" Target="#'L 3'!A1"/><Relationship Id="rId7" Type="http://schemas.openxmlformats.org/officeDocument/2006/relationships/hyperlink" Target="#'L 7'!A1"/><Relationship Id="rId12" Type="http://schemas.openxmlformats.org/officeDocument/2006/relationships/hyperlink" Target="#'L 12'!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1'!A1"/><Relationship Id="rId5" Type="http://schemas.openxmlformats.org/officeDocument/2006/relationships/hyperlink" Target="#'L 5'!A1"/><Relationship Id="rId15" Type="http://schemas.openxmlformats.org/officeDocument/2006/relationships/image" Target="../media/image16.png"/><Relationship Id="rId10" Type="http://schemas.openxmlformats.org/officeDocument/2006/relationships/hyperlink" Target="#'L 10'!A1"/><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hyperlink" Target="#Raport!A1"/></Relationships>
</file>

<file path=xl/drawings/_rels/drawing3.xml.rels><?xml version="1.0" encoding="UTF-8" standalone="yes"?>
<Relationships xmlns="http://schemas.openxmlformats.org/package/2006/relationships"><Relationship Id="rId13" Type="http://schemas.openxmlformats.org/officeDocument/2006/relationships/hyperlink" Target="#Enter!A1"/><Relationship Id="rId18" Type="http://schemas.openxmlformats.org/officeDocument/2006/relationships/image" Target="../media/image24.PNG"/><Relationship Id="rId26" Type="http://schemas.openxmlformats.org/officeDocument/2006/relationships/image" Target="../media/image32.png"/><Relationship Id="rId39" Type="http://schemas.openxmlformats.org/officeDocument/2006/relationships/image" Target="../media/image35.png"/><Relationship Id="rId21" Type="http://schemas.openxmlformats.org/officeDocument/2006/relationships/image" Target="../media/image27.PNG"/><Relationship Id="rId34" Type="http://schemas.openxmlformats.org/officeDocument/2006/relationships/hyperlink" Target="https://www.youtube.com/channel/UC3oI81RTxUJ26pAPSd8xkOw?view_as=subscriber" TargetMode="External"/><Relationship Id="rId7" Type="http://schemas.openxmlformats.org/officeDocument/2006/relationships/hyperlink" Target="#'L 7'!A1"/><Relationship Id="rId12" Type="http://schemas.openxmlformats.org/officeDocument/2006/relationships/hyperlink" Target="#'L 12'!A1"/><Relationship Id="rId17" Type="http://schemas.openxmlformats.org/officeDocument/2006/relationships/hyperlink" Target="http://equilibrium.education/" TargetMode="External"/><Relationship Id="rId25" Type="http://schemas.openxmlformats.org/officeDocument/2006/relationships/image" Target="../media/image31.png"/><Relationship Id="rId33" Type="http://schemas.openxmlformats.org/officeDocument/2006/relationships/image" Target="../media/image20.png"/><Relationship Id="rId38" Type="http://schemas.openxmlformats.org/officeDocument/2006/relationships/hyperlink" Target="https://echilibru.eu/" TargetMode="External"/><Relationship Id="rId2" Type="http://schemas.openxmlformats.org/officeDocument/2006/relationships/hyperlink" Target="#'L 2'!A1"/><Relationship Id="rId16" Type="http://schemas.openxmlformats.org/officeDocument/2006/relationships/image" Target="../media/image23.png"/><Relationship Id="rId20" Type="http://schemas.openxmlformats.org/officeDocument/2006/relationships/image" Target="../media/image26.PNG"/><Relationship Id="rId29" Type="http://schemas.openxmlformats.org/officeDocument/2006/relationships/hyperlink" Target="https://www.facebook.com/echilibru.eu/" TargetMode="External"/><Relationship Id="rId1" Type="http://schemas.openxmlformats.org/officeDocument/2006/relationships/hyperlink" Target="#'L 1'!A1"/><Relationship Id="rId6" Type="http://schemas.openxmlformats.org/officeDocument/2006/relationships/hyperlink" Target="#'L 6'!A1"/><Relationship Id="rId11" Type="http://schemas.openxmlformats.org/officeDocument/2006/relationships/hyperlink" Target="#'L 11'!A1"/><Relationship Id="rId24" Type="http://schemas.openxmlformats.org/officeDocument/2006/relationships/image" Target="../media/image30.PNG"/><Relationship Id="rId32" Type="http://schemas.openxmlformats.org/officeDocument/2006/relationships/hyperlink" Target="http://www.facebook.com/sharer/sharer.php?u=https://echilibru.eu//" TargetMode="External"/><Relationship Id="rId37" Type="http://schemas.openxmlformats.org/officeDocument/2006/relationships/image" Target="../media/image22.png"/><Relationship Id="rId5" Type="http://schemas.openxmlformats.org/officeDocument/2006/relationships/hyperlink" Target="#'L 5'!A1"/><Relationship Id="rId15" Type="http://schemas.openxmlformats.org/officeDocument/2006/relationships/image" Target="../media/image16.png"/><Relationship Id="rId23" Type="http://schemas.openxmlformats.org/officeDocument/2006/relationships/image" Target="../media/image29.PNG"/><Relationship Id="rId28" Type="http://schemas.openxmlformats.org/officeDocument/2006/relationships/image" Target="../media/image34.jpeg"/><Relationship Id="rId36" Type="http://schemas.openxmlformats.org/officeDocument/2006/relationships/hyperlink" Target="https://www.linkedin.com/in/sorin-r%C3%AEmbu/" TargetMode="External"/><Relationship Id="rId10" Type="http://schemas.openxmlformats.org/officeDocument/2006/relationships/hyperlink" Target="#'L 10'!A1"/><Relationship Id="rId19" Type="http://schemas.openxmlformats.org/officeDocument/2006/relationships/image" Target="../media/image25.PNG"/><Relationship Id="rId31" Type="http://schemas.openxmlformats.org/officeDocument/2006/relationships/image" Target="../media/image19.png"/><Relationship Id="rId4" Type="http://schemas.openxmlformats.org/officeDocument/2006/relationships/hyperlink" Target="#'L 4'!A1"/><Relationship Id="rId9" Type="http://schemas.openxmlformats.org/officeDocument/2006/relationships/hyperlink" Target="#'L 9'!A1"/><Relationship Id="rId14" Type="http://schemas.openxmlformats.org/officeDocument/2006/relationships/hyperlink" Target="#Raport!A1"/><Relationship Id="rId22" Type="http://schemas.openxmlformats.org/officeDocument/2006/relationships/image" Target="../media/image28.PNG"/><Relationship Id="rId27" Type="http://schemas.openxmlformats.org/officeDocument/2006/relationships/image" Target="../media/image33.PNG"/><Relationship Id="rId30" Type="http://schemas.openxmlformats.org/officeDocument/2006/relationships/image" Target="../media/image18.png"/><Relationship Id="rId35" Type="http://schemas.openxmlformats.org/officeDocument/2006/relationships/image" Target="../media/image21.png"/><Relationship Id="rId8" Type="http://schemas.openxmlformats.org/officeDocument/2006/relationships/hyperlink" Target="#'L 8'!A1"/><Relationship Id="rId3" Type="http://schemas.openxmlformats.org/officeDocument/2006/relationships/hyperlink" Target="#'L 3'!A1"/></Relationships>
</file>

<file path=xl/drawings/_rels/drawing4.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4'!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3'!A1"/><Relationship Id="rId16" Type="http://schemas.openxmlformats.org/officeDocument/2006/relationships/hyperlink" Target="#Despre!A1"/><Relationship Id="rId1" Type="http://schemas.openxmlformats.org/officeDocument/2006/relationships/hyperlink" Target="#'L 2'!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6'!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5'!A1"/><Relationship Id="rId9" Type="http://schemas.openxmlformats.org/officeDocument/2006/relationships/hyperlink" Target="#'L 10'!A1"/><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4'!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3'!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6'!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5'!A1"/><Relationship Id="rId9" Type="http://schemas.openxmlformats.org/officeDocument/2006/relationships/hyperlink" Target="#'L 10'!A1"/><Relationship Id="rId1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4'!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6'!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5'!A1"/><Relationship Id="rId9" Type="http://schemas.openxmlformats.org/officeDocument/2006/relationships/hyperlink" Target="#'L 10'!A1"/><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6'!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5'!A1"/><Relationship Id="rId9" Type="http://schemas.openxmlformats.org/officeDocument/2006/relationships/hyperlink" Target="#'L 10'!A1"/><Relationship Id="rId1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6'!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10'!A1"/><Relationship Id="rId1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8" Type="http://schemas.openxmlformats.org/officeDocument/2006/relationships/hyperlink" Target="#'L 9'!A1"/><Relationship Id="rId13" Type="http://schemas.openxmlformats.org/officeDocument/2006/relationships/hyperlink" Target="#Raport!A1"/><Relationship Id="rId3" Type="http://schemas.openxmlformats.org/officeDocument/2006/relationships/hyperlink" Target="#'L 3'!A1"/><Relationship Id="rId7" Type="http://schemas.openxmlformats.org/officeDocument/2006/relationships/hyperlink" Target="#'L 8'!A1"/><Relationship Id="rId12" Type="http://schemas.openxmlformats.org/officeDocument/2006/relationships/hyperlink" Target="#Enter!A1"/><Relationship Id="rId17" Type="http://schemas.openxmlformats.org/officeDocument/2006/relationships/image" Target="../media/image23.png"/><Relationship Id="rId2" Type="http://schemas.openxmlformats.org/officeDocument/2006/relationships/hyperlink" Target="#'L 2'!A1"/><Relationship Id="rId16" Type="http://schemas.openxmlformats.org/officeDocument/2006/relationships/hyperlink" Target="#Despre!A1"/><Relationship Id="rId1" Type="http://schemas.openxmlformats.org/officeDocument/2006/relationships/hyperlink" Target="#'L 1'!A1"/><Relationship Id="rId6" Type="http://schemas.openxmlformats.org/officeDocument/2006/relationships/hyperlink" Target="#'L 7'!A1"/><Relationship Id="rId11" Type="http://schemas.openxmlformats.org/officeDocument/2006/relationships/hyperlink" Target="#'L 12'!A1"/><Relationship Id="rId5" Type="http://schemas.openxmlformats.org/officeDocument/2006/relationships/hyperlink" Target="#'L 5'!A1"/><Relationship Id="rId15" Type="http://schemas.openxmlformats.org/officeDocument/2006/relationships/image" Target="../media/image36.png"/><Relationship Id="rId10" Type="http://schemas.openxmlformats.org/officeDocument/2006/relationships/hyperlink" Target="#'L 11'!A1"/><Relationship Id="rId4" Type="http://schemas.openxmlformats.org/officeDocument/2006/relationships/hyperlink" Target="#'L 4'!A1"/><Relationship Id="rId9" Type="http://schemas.openxmlformats.org/officeDocument/2006/relationships/hyperlink" Target="#'L 10'!A1"/><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17</xdr:row>
      <xdr:rowOff>0</xdr:rowOff>
    </xdr:from>
    <xdr:to>
      <xdr:col>5</xdr:col>
      <xdr:colOff>581025</xdr:colOff>
      <xdr:row>19</xdr:row>
      <xdr:rowOff>133350</xdr:rowOff>
    </xdr:to>
    <xdr:pic>
      <xdr:nvPicPr>
        <xdr:cNvPr id="2" name="I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5075" y="2914650"/>
          <a:ext cx="514350" cy="514350"/>
        </a:xfrm>
        <a:prstGeom prst="rect">
          <a:avLst/>
        </a:prstGeom>
      </xdr:spPr>
    </xdr:pic>
    <xdr:clientData/>
  </xdr:twoCellAnchor>
  <xdr:twoCellAnchor editAs="oneCell">
    <xdr:from>
      <xdr:col>8</xdr:col>
      <xdr:colOff>142875</xdr:colOff>
      <xdr:row>17</xdr:row>
      <xdr:rowOff>14288</xdr:rowOff>
    </xdr:from>
    <xdr:to>
      <xdr:col>8</xdr:col>
      <xdr:colOff>609600</xdr:colOff>
      <xdr:row>19</xdr:row>
      <xdr:rowOff>100013</xdr:rowOff>
    </xdr:to>
    <xdr:pic>
      <xdr:nvPicPr>
        <xdr:cNvPr id="3" name="I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0" y="2928938"/>
          <a:ext cx="466725" cy="466725"/>
        </a:xfrm>
        <a:prstGeom prst="rect">
          <a:avLst/>
        </a:prstGeom>
      </xdr:spPr>
    </xdr:pic>
    <xdr:clientData/>
  </xdr:twoCellAnchor>
  <xdr:twoCellAnchor editAs="oneCell">
    <xdr:from>
      <xdr:col>7</xdr:col>
      <xdr:colOff>119063</xdr:colOff>
      <xdr:row>17</xdr:row>
      <xdr:rowOff>4764</xdr:rowOff>
    </xdr:from>
    <xdr:to>
      <xdr:col>7</xdr:col>
      <xdr:colOff>614363</xdr:colOff>
      <xdr:row>19</xdr:row>
      <xdr:rowOff>119064</xdr:rowOff>
    </xdr:to>
    <xdr:pic>
      <xdr:nvPicPr>
        <xdr:cNvPr id="4" name="I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6213" y="2919414"/>
          <a:ext cx="495300" cy="495300"/>
        </a:xfrm>
        <a:prstGeom prst="rect">
          <a:avLst/>
        </a:prstGeom>
      </xdr:spPr>
    </xdr:pic>
    <xdr:clientData/>
  </xdr:twoCellAnchor>
  <xdr:twoCellAnchor editAs="oneCell">
    <xdr:from>
      <xdr:col>6</xdr:col>
      <xdr:colOff>133349</xdr:colOff>
      <xdr:row>16</xdr:row>
      <xdr:rowOff>185737</xdr:rowOff>
    </xdr:from>
    <xdr:to>
      <xdr:col>6</xdr:col>
      <xdr:colOff>581024</xdr:colOff>
      <xdr:row>19</xdr:row>
      <xdr:rowOff>61912</xdr:rowOff>
    </xdr:to>
    <xdr:pic>
      <xdr:nvPicPr>
        <xdr:cNvPr id="5" name="I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86124" y="2909887"/>
          <a:ext cx="447675" cy="447675"/>
        </a:xfrm>
        <a:prstGeom prst="rect">
          <a:avLst/>
        </a:prstGeom>
      </xdr:spPr>
    </xdr:pic>
    <xdr:clientData/>
  </xdr:twoCellAnchor>
  <xdr:twoCellAnchor editAs="oneCell">
    <xdr:from>
      <xdr:col>10</xdr:col>
      <xdr:colOff>133349</xdr:colOff>
      <xdr:row>16</xdr:row>
      <xdr:rowOff>190499</xdr:rowOff>
    </xdr:from>
    <xdr:to>
      <xdr:col>10</xdr:col>
      <xdr:colOff>619124</xdr:colOff>
      <xdr:row>19</xdr:row>
      <xdr:rowOff>104774</xdr:rowOff>
    </xdr:to>
    <xdr:pic>
      <xdr:nvPicPr>
        <xdr:cNvPr id="6" name="I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43624" y="2914649"/>
          <a:ext cx="485775" cy="485775"/>
        </a:xfrm>
        <a:prstGeom prst="rect">
          <a:avLst/>
        </a:prstGeom>
      </xdr:spPr>
    </xdr:pic>
    <xdr:clientData/>
  </xdr:twoCellAnchor>
  <xdr:twoCellAnchor editAs="oneCell">
    <xdr:from>
      <xdr:col>9</xdr:col>
      <xdr:colOff>152400</xdr:colOff>
      <xdr:row>16</xdr:row>
      <xdr:rowOff>171450</xdr:rowOff>
    </xdr:from>
    <xdr:to>
      <xdr:col>9</xdr:col>
      <xdr:colOff>638175</xdr:colOff>
      <xdr:row>19</xdr:row>
      <xdr:rowOff>85725</xdr:rowOff>
    </xdr:to>
    <xdr:pic>
      <xdr:nvPicPr>
        <xdr:cNvPr id="7" name="I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48300" y="2895600"/>
          <a:ext cx="485775" cy="485775"/>
        </a:xfrm>
        <a:prstGeom prst="rect">
          <a:avLst/>
        </a:prstGeom>
      </xdr:spPr>
    </xdr:pic>
    <xdr:clientData/>
  </xdr:twoCellAnchor>
  <xdr:twoCellAnchor editAs="oneCell">
    <xdr:from>
      <xdr:col>14</xdr:col>
      <xdr:colOff>142875</xdr:colOff>
      <xdr:row>17</xdr:row>
      <xdr:rowOff>9525</xdr:rowOff>
    </xdr:from>
    <xdr:to>
      <xdr:col>14</xdr:col>
      <xdr:colOff>647701</xdr:colOff>
      <xdr:row>19</xdr:row>
      <xdr:rowOff>133351</xdr:rowOff>
    </xdr:to>
    <xdr:pic>
      <xdr:nvPicPr>
        <xdr:cNvPr id="8" name="I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010650" y="2924175"/>
          <a:ext cx="504826" cy="504826"/>
        </a:xfrm>
        <a:prstGeom prst="rect">
          <a:avLst/>
        </a:prstGeom>
      </xdr:spPr>
    </xdr:pic>
    <xdr:clientData/>
  </xdr:twoCellAnchor>
  <xdr:twoCellAnchor editAs="oneCell">
    <xdr:from>
      <xdr:col>15</xdr:col>
      <xdr:colOff>176213</xdr:colOff>
      <xdr:row>17</xdr:row>
      <xdr:rowOff>23813</xdr:rowOff>
    </xdr:from>
    <xdr:to>
      <xdr:col>15</xdr:col>
      <xdr:colOff>633413</xdr:colOff>
      <xdr:row>19</xdr:row>
      <xdr:rowOff>100013</xdr:rowOff>
    </xdr:to>
    <xdr:pic>
      <xdr:nvPicPr>
        <xdr:cNvPr id="9" name="I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58363" y="2938463"/>
          <a:ext cx="457200" cy="457200"/>
        </a:xfrm>
        <a:prstGeom prst="rect">
          <a:avLst/>
        </a:prstGeom>
      </xdr:spPr>
    </xdr:pic>
    <xdr:clientData/>
  </xdr:twoCellAnchor>
  <xdr:twoCellAnchor editAs="oneCell">
    <xdr:from>
      <xdr:col>16</xdr:col>
      <xdr:colOff>180975</xdr:colOff>
      <xdr:row>17</xdr:row>
      <xdr:rowOff>61913</xdr:rowOff>
    </xdr:from>
    <xdr:to>
      <xdr:col>16</xdr:col>
      <xdr:colOff>638175</xdr:colOff>
      <xdr:row>19</xdr:row>
      <xdr:rowOff>138113</xdr:rowOff>
    </xdr:to>
    <xdr:pic>
      <xdr:nvPicPr>
        <xdr:cNvPr id="10" name="I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77500" y="2976563"/>
          <a:ext cx="457200" cy="457200"/>
        </a:xfrm>
        <a:prstGeom prst="rect">
          <a:avLst/>
        </a:prstGeom>
      </xdr:spPr>
    </xdr:pic>
    <xdr:clientData/>
  </xdr:twoCellAnchor>
  <xdr:twoCellAnchor editAs="oneCell">
    <xdr:from>
      <xdr:col>11</xdr:col>
      <xdr:colOff>176212</xdr:colOff>
      <xdr:row>17</xdr:row>
      <xdr:rowOff>57149</xdr:rowOff>
    </xdr:from>
    <xdr:to>
      <xdr:col>11</xdr:col>
      <xdr:colOff>661987</xdr:colOff>
      <xdr:row>19</xdr:row>
      <xdr:rowOff>161924</xdr:rowOff>
    </xdr:to>
    <xdr:pic>
      <xdr:nvPicPr>
        <xdr:cNvPr id="11" name="I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00862" y="2971799"/>
          <a:ext cx="485775" cy="485775"/>
        </a:xfrm>
        <a:prstGeom prst="rect">
          <a:avLst/>
        </a:prstGeom>
      </xdr:spPr>
    </xdr:pic>
    <xdr:clientData/>
  </xdr:twoCellAnchor>
  <xdr:twoCellAnchor editAs="oneCell">
    <xdr:from>
      <xdr:col>12</xdr:col>
      <xdr:colOff>195262</xdr:colOff>
      <xdr:row>17</xdr:row>
      <xdr:rowOff>95249</xdr:rowOff>
    </xdr:from>
    <xdr:to>
      <xdr:col>12</xdr:col>
      <xdr:colOff>614363</xdr:colOff>
      <xdr:row>19</xdr:row>
      <xdr:rowOff>133350</xdr:rowOff>
    </xdr:to>
    <xdr:pic>
      <xdr:nvPicPr>
        <xdr:cNvPr id="12" name="I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34287" y="3009899"/>
          <a:ext cx="419101" cy="419101"/>
        </a:xfrm>
        <a:prstGeom prst="rect">
          <a:avLst/>
        </a:prstGeom>
      </xdr:spPr>
    </xdr:pic>
    <xdr:clientData/>
  </xdr:twoCellAnchor>
  <xdr:twoCellAnchor editAs="oneCell">
    <xdr:from>
      <xdr:col>13</xdr:col>
      <xdr:colOff>180974</xdr:colOff>
      <xdr:row>17</xdr:row>
      <xdr:rowOff>52387</xdr:rowOff>
    </xdr:from>
    <xdr:to>
      <xdr:col>13</xdr:col>
      <xdr:colOff>619125</xdr:colOff>
      <xdr:row>19</xdr:row>
      <xdr:rowOff>109538</xdr:rowOff>
    </xdr:to>
    <xdr:pic>
      <xdr:nvPicPr>
        <xdr:cNvPr id="13" name="I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34374" y="2967037"/>
          <a:ext cx="438151" cy="438151"/>
        </a:xfrm>
        <a:prstGeom prst="rect">
          <a:avLst/>
        </a:prstGeom>
      </xdr:spPr>
    </xdr:pic>
    <xdr:clientData/>
  </xdr:twoCellAnchor>
  <xdr:oneCellAnchor>
    <xdr:from>
      <xdr:col>4</xdr:col>
      <xdr:colOff>419100</xdr:colOff>
      <xdr:row>3</xdr:row>
      <xdr:rowOff>76200</xdr:rowOff>
    </xdr:from>
    <xdr:ext cx="8943975" cy="1000274"/>
    <xdr:sp macro="" textlink="">
      <xdr:nvSpPr>
        <xdr:cNvPr id="14" name="CasetăText 13">
          <a:extLst>
            <a:ext uri="{FF2B5EF4-FFF2-40B4-BE49-F238E27FC236}">
              <a16:creationId xmlns:a16="http://schemas.microsoft.com/office/drawing/2014/main" id="{00000000-0008-0000-0000-00000E000000}"/>
            </a:ext>
          </a:extLst>
        </xdr:cNvPr>
        <xdr:cNvSpPr txBox="1"/>
      </xdr:nvSpPr>
      <xdr:spPr>
        <a:xfrm>
          <a:off x="2247900" y="457200"/>
          <a:ext cx="8943975" cy="100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ro-RO" sz="5800" b="1">
              <a:solidFill>
                <a:srgbClr val="D3AF5D"/>
              </a:solidFill>
              <a:latin typeface="+mn-lt"/>
            </a:rPr>
            <a:t>ECHILIBRUL</a:t>
          </a:r>
          <a:r>
            <a:rPr lang="ro-RO" sz="5800" b="1" baseline="0">
              <a:solidFill>
                <a:srgbClr val="D3AF5D"/>
              </a:solidFill>
              <a:latin typeface="+mn-lt"/>
            </a:rPr>
            <a:t> MEU FINANCIAR</a:t>
          </a:r>
          <a:endParaRPr lang="ro-RO" sz="5800" b="1">
            <a:solidFill>
              <a:srgbClr val="D3AF5D"/>
            </a:solidFill>
            <a:latin typeface="+mn-lt"/>
          </a:endParaRPr>
        </a:p>
      </xdr:txBody>
    </xdr:sp>
    <xdr:clientData/>
  </xdr:oneCellAnchor>
  <xdr:twoCellAnchor>
    <xdr:from>
      <xdr:col>6</xdr:col>
      <xdr:colOff>66675</xdr:colOff>
      <xdr:row>8</xdr:row>
      <xdr:rowOff>123825</xdr:rowOff>
    </xdr:from>
    <xdr:to>
      <xdr:col>15</xdr:col>
      <xdr:colOff>647700</xdr:colOff>
      <xdr:row>11</xdr:row>
      <xdr:rowOff>114300</xdr:rowOff>
    </xdr:to>
    <xdr:sp macro="" textlink="">
      <xdr:nvSpPr>
        <xdr:cNvPr id="15" name="Schemă logică: proces 14">
          <a:extLst>
            <a:ext uri="{FF2B5EF4-FFF2-40B4-BE49-F238E27FC236}">
              <a16:creationId xmlns:a16="http://schemas.microsoft.com/office/drawing/2014/main" id="{00000000-0008-0000-0000-00000F000000}"/>
            </a:ext>
          </a:extLst>
        </xdr:cNvPr>
        <xdr:cNvSpPr/>
      </xdr:nvSpPr>
      <xdr:spPr>
        <a:xfrm>
          <a:off x="3219450" y="1076325"/>
          <a:ext cx="7010400" cy="809625"/>
        </a:xfrm>
        <a:prstGeom prst="flowChartProcess">
          <a:avLst/>
        </a:prstGeom>
        <a:noFill/>
        <a:ln>
          <a:solidFill>
            <a:srgbClr val="D3AF5D"/>
          </a:solidFill>
          <a:prstDash val="lgDash"/>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ro-RO" sz="1100"/>
        </a:p>
      </xdr:txBody>
    </xdr:sp>
    <xdr:clientData/>
  </xdr:twoCellAnchor>
  <xdr:twoCellAnchor>
    <xdr:from>
      <xdr:col>4</xdr:col>
      <xdr:colOff>485775</xdr:colOff>
      <xdr:row>12</xdr:row>
      <xdr:rowOff>9525</xdr:rowOff>
    </xdr:from>
    <xdr:to>
      <xdr:col>6</xdr:col>
      <xdr:colOff>247650</xdr:colOff>
      <xdr:row>13</xdr:row>
      <xdr:rowOff>0</xdr:rowOff>
    </xdr:to>
    <xdr:sp macro="" textlink="">
      <xdr:nvSpPr>
        <xdr:cNvPr id="16" name="Dreptunghi: colțuri rotunjite 15">
          <a:extLst>
            <a:ext uri="{FF2B5EF4-FFF2-40B4-BE49-F238E27FC236}">
              <a16:creationId xmlns:a16="http://schemas.microsoft.com/office/drawing/2014/main" id="{00000000-0008-0000-0000-000010000000}"/>
            </a:ext>
          </a:extLst>
        </xdr:cNvPr>
        <xdr:cNvSpPr/>
      </xdr:nvSpPr>
      <xdr:spPr>
        <a:xfrm>
          <a:off x="2314575" y="1971675"/>
          <a:ext cx="1123950" cy="18097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1100">
              <a:solidFill>
                <a:srgbClr val="D3AF5D"/>
              </a:solidFill>
            </a:rPr>
            <a:t>Data</a:t>
          </a:r>
          <a:r>
            <a:rPr lang="ro-RO" sz="1100" baseline="0">
              <a:solidFill>
                <a:srgbClr val="D3AF5D"/>
              </a:solidFill>
            </a:rPr>
            <a:t> curentă:</a:t>
          </a:r>
          <a:endParaRPr lang="ro-RO" sz="1100">
            <a:solidFill>
              <a:srgbClr val="D3AF5D"/>
            </a:solidFill>
          </a:endParaRPr>
        </a:p>
      </xdr:txBody>
    </xdr:sp>
    <xdr:clientData/>
  </xdr:twoCellAnchor>
  <xdr:twoCellAnchor editAs="oneCell">
    <xdr:from>
      <xdr:col>16</xdr:col>
      <xdr:colOff>0</xdr:colOff>
      <xdr:row>6</xdr:row>
      <xdr:rowOff>57150</xdr:rowOff>
    </xdr:from>
    <xdr:to>
      <xdr:col>20</xdr:col>
      <xdr:colOff>504825</xdr:colOff>
      <xdr:row>14</xdr:row>
      <xdr:rowOff>171450</xdr:rowOff>
    </xdr:to>
    <xdr:pic>
      <xdr:nvPicPr>
        <xdr:cNvPr id="17" name="Grafic 16" descr="Pușculiță">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334625" y="657225"/>
          <a:ext cx="2514600" cy="1885950"/>
        </a:xfrm>
        <a:prstGeom prst="rect">
          <a:avLst/>
        </a:prstGeom>
      </xdr:spPr>
    </xdr:pic>
    <xdr:clientData/>
  </xdr:twoCellAnchor>
  <xdr:twoCellAnchor>
    <xdr:from>
      <xdr:col>1</xdr:col>
      <xdr:colOff>352425</xdr:colOff>
      <xdr:row>11</xdr:row>
      <xdr:rowOff>171450</xdr:rowOff>
    </xdr:from>
    <xdr:to>
      <xdr:col>4</xdr:col>
      <xdr:colOff>428625</xdr:colOff>
      <xdr:row>14</xdr:row>
      <xdr:rowOff>114300</xdr:rowOff>
    </xdr:to>
    <xdr:grpSp>
      <xdr:nvGrpSpPr>
        <xdr:cNvPr id="18" name="Grupare 17">
          <a:hlinkClick xmlns:r="http://schemas.openxmlformats.org/officeDocument/2006/relationships" r:id="rId15"/>
          <a:extLst>
            <a:ext uri="{FF2B5EF4-FFF2-40B4-BE49-F238E27FC236}">
              <a16:creationId xmlns:a16="http://schemas.microsoft.com/office/drawing/2014/main" id="{00000000-0008-0000-0000-000012000000}"/>
            </a:ext>
          </a:extLst>
        </xdr:cNvPr>
        <xdr:cNvGrpSpPr/>
      </xdr:nvGrpSpPr>
      <xdr:grpSpPr>
        <a:xfrm>
          <a:off x="352425" y="2324100"/>
          <a:ext cx="1905000" cy="514350"/>
          <a:chOff x="314325" y="904875"/>
          <a:chExt cx="1905000" cy="514350"/>
        </a:xfrm>
      </xdr:grpSpPr>
      <xdr:sp macro="" textlink="">
        <xdr:nvSpPr>
          <xdr:cNvPr id="19" name="Dreptunghi: colțuri rotunjite 18">
            <a:extLst>
              <a:ext uri="{FF2B5EF4-FFF2-40B4-BE49-F238E27FC236}">
                <a16:creationId xmlns:a16="http://schemas.microsoft.com/office/drawing/2014/main" id="{00000000-0008-0000-0000-000013000000}"/>
              </a:ext>
            </a:extLst>
          </xdr:cNvPr>
          <xdr:cNvSpPr/>
        </xdr:nvSpPr>
        <xdr:spPr>
          <a:xfrm>
            <a:off x="876301" y="1095375"/>
            <a:ext cx="1343024"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100">
                <a:solidFill>
                  <a:srgbClr val="D3AF5D"/>
                </a:solidFill>
              </a:rPr>
              <a:t>Despre</a:t>
            </a:r>
            <a:r>
              <a:rPr lang="ro-RO" sz="1100" baseline="0">
                <a:solidFill>
                  <a:srgbClr val="D3AF5D"/>
                </a:solidFill>
              </a:rPr>
              <a:t> buget</a:t>
            </a:r>
            <a:endParaRPr lang="ro-RO" sz="1100">
              <a:solidFill>
                <a:srgbClr val="D3AF5D"/>
              </a:solidFill>
            </a:endParaRPr>
          </a:p>
        </xdr:txBody>
      </xdr:sp>
      <xdr:pic>
        <xdr:nvPicPr>
          <xdr:cNvPr id="20" name="I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4325" y="904875"/>
            <a:ext cx="514350" cy="514350"/>
          </a:xfrm>
          <a:prstGeom prst="rect">
            <a:avLst/>
          </a:prstGeom>
        </xdr:spPr>
      </xdr:pic>
    </xdr:grpSp>
    <xdr:clientData/>
  </xdr:twoCellAnchor>
  <xdr:twoCellAnchor>
    <xdr:from>
      <xdr:col>1</xdr:col>
      <xdr:colOff>342900</xdr:colOff>
      <xdr:row>17</xdr:row>
      <xdr:rowOff>57150</xdr:rowOff>
    </xdr:from>
    <xdr:to>
      <xdr:col>4</xdr:col>
      <xdr:colOff>419100</xdr:colOff>
      <xdr:row>20</xdr:row>
      <xdr:rowOff>0</xdr:rowOff>
    </xdr:to>
    <xdr:grpSp>
      <xdr:nvGrpSpPr>
        <xdr:cNvPr id="24" name="Grupare 23">
          <a:hlinkClick xmlns:r="http://schemas.openxmlformats.org/officeDocument/2006/relationships" r:id="rId17"/>
          <a:extLst>
            <a:ext uri="{FF2B5EF4-FFF2-40B4-BE49-F238E27FC236}">
              <a16:creationId xmlns:a16="http://schemas.microsoft.com/office/drawing/2014/main" id="{00000000-0008-0000-0000-000018000000}"/>
            </a:ext>
          </a:extLst>
        </xdr:cNvPr>
        <xdr:cNvGrpSpPr/>
      </xdr:nvGrpSpPr>
      <xdr:grpSpPr>
        <a:xfrm>
          <a:off x="342900" y="3352800"/>
          <a:ext cx="1905000" cy="514350"/>
          <a:chOff x="314325" y="904875"/>
          <a:chExt cx="1905000" cy="514350"/>
        </a:xfrm>
      </xdr:grpSpPr>
      <xdr:sp macro="" textlink="">
        <xdr:nvSpPr>
          <xdr:cNvPr id="25" name="Dreptunghi: colțuri rotunjite 24">
            <a:extLst>
              <a:ext uri="{FF2B5EF4-FFF2-40B4-BE49-F238E27FC236}">
                <a16:creationId xmlns:a16="http://schemas.microsoft.com/office/drawing/2014/main" id="{00000000-0008-0000-0000-000019000000}"/>
              </a:ext>
            </a:extLst>
          </xdr:cNvPr>
          <xdr:cNvSpPr/>
        </xdr:nvSpPr>
        <xdr:spPr>
          <a:xfrm>
            <a:off x="876301" y="1095375"/>
            <a:ext cx="1343024"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100">
                <a:solidFill>
                  <a:srgbClr val="D3AF5D"/>
                </a:solidFill>
              </a:rPr>
              <a:t>Stare</a:t>
            </a:r>
            <a:r>
              <a:rPr lang="ro-RO" sz="1100" baseline="0">
                <a:solidFill>
                  <a:srgbClr val="D3AF5D"/>
                </a:solidFill>
              </a:rPr>
              <a:t> financiară</a:t>
            </a:r>
            <a:endParaRPr lang="ro-RO" sz="1100">
              <a:solidFill>
                <a:srgbClr val="D3AF5D"/>
              </a:solidFill>
            </a:endParaRPr>
          </a:p>
        </xdr:txBody>
      </xdr:sp>
      <xdr:pic>
        <xdr:nvPicPr>
          <xdr:cNvPr id="26" name="I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4325" y="904875"/>
            <a:ext cx="514350" cy="514350"/>
          </a:xfrm>
          <a:prstGeom prst="rect">
            <a:avLst/>
          </a:prstGeom>
        </xdr:spPr>
      </xdr:pic>
    </xdr:grpSp>
    <xdr:clientData/>
  </xdr:twoCellAnchor>
  <xdr:twoCellAnchor>
    <xdr:from>
      <xdr:col>1</xdr:col>
      <xdr:colOff>295275</xdr:colOff>
      <xdr:row>20</xdr:row>
      <xdr:rowOff>76200</xdr:rowOff>
    </xdr:from>
    <xdr:to>
      <xdr:col>21</xdr:col>
      <xdr:colOff>19050</xdr:colOff>
      <xdr:row>20</xdr:row>
      <xdr:rowOff>180975</xdr:rowOff>
    </xdr:to>
    <xdr:sp macro="" textlink="">
      <xdr:nvSpPr>
        <xdr:cNvPr id="27" name="Dreptunghi 26">
          <a:extLst>
            <a:ext uri="{FF2B5EF4-FFF2-40B4-BE49-F238E27FC236}">
              <a16:creationId xmlns:a16="http://schemas.microsoft.com/office/drawing/2014/main" id="{00000000-0008-0000-0000-00001B000000}"/>
            </a:ext>
          </a:extLst>
        </xdr:cNvPr>
        <xdr:cNvSpPr/>
      </xdr:nvSpPr>
      <xdr:spPr>
        <a:xfrm>
          <a:off x="295275" y="3371850"/>
          <a:ext cx="12096750" cy="104775"/>
        </a:xfrm>
        <a:prstGeom prst="rect">
          <a:avLst/>
        </a:prstGeom>
        <a:solidFill>
          <a:srgbClr val="D3AF5D"/>
        </a:solidFill>
        <a:ln>
          <a:solidFill>
            <a:srgbClr val="D3AF5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xdr:col>
      <xdr:colOff>200025</xdr:colOff>
      <xdr:row>21</xdr:row>
      <xdr:rowOff>0</xdr:rowOff>
    </xdr:from>
    <xdr:to>
      <xdr:col>6</xdr:col>
      <xdr:colOff>57150</xdr:colOff>
      <xdr:row>22</xdr:row>
      <xdr:rowOff>9525</xdr:rowOff>
    </xdr:to>
    <xdr:sp macro="" textlink="">
      <xdr:nvSpPr>
        <xdr:cNvPr id="41" name="Dreptunghi: colțuri rotunjite 40">
          <a:extLst>
            <a:ext uri="{FF2B5EF4-FFF2-40B4-BE49-F238E27FC236}">
              <a16:creationId xmlns:a16="http://schemas.microsoft.com/office/drawing/2014/main" id="{00000000-0008-0000-0000-000029000000}"/>
            </a:ext>
          </a:extLst>
        </xdr:cNvPr>
        <xdr:cNvSpPr/>
      </xdr:nvSpPr>
      <xdr:spPr>
        <a:xfrm>
          <a:off x="200025" y="3486150"/>
          <a:ext cx="3048000" cy="2000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800">
              <a:solidFill>
                <a:srgbClr val="D3AF5D"/>
              </a:solidFill>
            </a:rPr>
            <a:t>Copyrights</a:t>
          </a:r>
          <a:r>
            <a:rPr lang="ro-RO" sz="800" baseline="0">
              <a:solidFill>
                <a:srgbClr val="D3AF5D"/>
              </a:solidFill>
            </a:rPr>
            <a:t> 2020-2030 ECHILIBRU.EU</a:t>
          </a:r>
          <a:endParaRPr lang="ro-RO" sz="800">
            <a:solidFill>
              <a:srgbClr val="D3AF5D"/>
            </a:solidFill>
          </a:endParaRPr>
        </a:p>
      </xdr:txBody>
    </xdr:sp>
    <xdr:clientData/>
  </xdr:twoCellAnchor>
  <xdr:twoCellAnchor>
    <xdr:from>
      <xdr:col>3</xdr:col>
      <xdr:colOff>600075</xdr:colOff>
      <xdr:row>21</xdr:row>
      <xdr:rowOff>0</xdr:rowOff>
    </xdr:from>
    <xdr:to>
      <xdr:col>8</xdr:col>
      <xdr:colOff>247650</xdr:colOff>
      <xdr:row>22</xdr:row>
      <xdr:rowOff>9525</xdr:rowOff>
    </xdr:to>
    <xdr:sp macro="" textlink="">
      <xdr:nvSpPr>
        <xdr:cNvPr id="42" name="Dreptunghi: colțuri rotunjite 41">
          <a:extLst>
            <a:ext uri="{FF2B5EF4-FFF2-40B4-BE49-F238E27FC236}">
              <a16:creationId xmlns:a16="http://schemas.microsoft.com/office/drawing/2014/main" id="{00000000-0008-0000-0000-00002A000000}"/>
            </a:ext>
          </a:extLst>
        </xdr:cNvPr>
        <xdr:cNvSpPr/>
      </xdr:nvSpPr>
      <xdr:spPr>
        <a:xfrm>
          <a:off x="1819275" y="4057650"/>
          <a:ext cx="3009900" cy="2000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en-US" sz="800" baseline="0">
              <a:solidFill>
                <a:srgbClr val="D3AF5D"/>
              </a:solidFill>
            </a:rPr>
            <a:t>Financial </a:t>
          </a:r>
          <a:r>
            <a:rPr lang="ro-RO" sz="800" baseline="0">
              <a:solidFill>
                <a:srgbClr val="D3AF5D"/>
              </a:solidFill>
            </a:rPr>
            <a:t>Behavior</a:t>
          </a:r>
          <a:r>
            <a:rPr lang="en-US" sz="800" baseline="0">
              <a:solidFill>
                <a:srgbClr val="D3AF5D"/>
              </a:solidFill>
            </a:rPr>
            <a:t> &amp; NeuroEconomics Section  </a:t>
          </a:r>
          <a:r>
            <a:rPr lang="ro-RO" sz="800" baseline="0">
              <a:solidFill>
                <a:srgbClr val="D3AF5D"/>
              </a:solidFill>
            </a:rPr>
            <a:t>All rights reserved. </a:t>
          </a:r>
          <a:endParaRPr lang="ro-RO" sz="800">
            <a:solidFill>
              <a:srgbClr val="D3AF5D"/>
            </a:solidFill>
          </a:endParaRPr>
        </a:p>
      </xdr:txBody>
    </xdr:sp>
    <xdr:clientData/>
  </xdr:twoCellAnchor>
  <xdr:twoCellAnchor>
    <xdr:from>
      <xdr:col>1</xdr:col>
      <xdr:colOff>352425</xdr:colOff>
      <xdr:row>7</xdr:row>
      <xdr:rowOff>114300</xdr:rowOff>
    </xdr:from>
    <xdr:to>
      <xdr:col>4</xdr:col>
      <xdr:colOff>428625</xdr:colOff>
      <xdr:row>9</xdr:row>
      <xdr:rowOff>247650</xdr:rowOff>
    </xdr:to>
    <xdr:grpSp>
      <xdr:nvGrpSpPr>
        <xdr:cNvPr id="43" name="Grupare 42">
          <a:hlinkClick xmlns:r="http://schemas.openxmlformats.org/officeDocument/2006/relationships" r:id="rId19"/>
          <a:extLst>
            <a:ext uri="{FF2B5EF4-FFF2-40B4-BE49-F238E27FC236}">
              <a16:creationId xmlns:a16="http://schemas.microsoft.com/office/drawing/2014/main" id="{00000000-0008-0000-0000-00002B000000}"/>
            </a:ext>
          </a:extLst>
        </xdr:cNvPr>
        <xdr:cNvGrpSpPr/>
      </xdr:nvGrpSpPr>
      <xdr:grpSpPr>
        <a:xfrm>
          <a:off x="352425" y="1257300"/>
          <a:ext cx="1905000" cy="514350"/>
          <a:chOff x="314325" y="904875"/>
          <a:chExt cx="1905000" cy="514350"/>
        </a:xfrm>
      </xdr:grpSpPr>
      <xdr:sp macro="" textlink="">
        <xdr:nvSpPr>
          <xdr:cNvPr id="44" name="Dreptunghi: colțuri rotunjite 43">
            <a:extLst>
              <a:ext uri="{FF2B5EF4-FFF2-40B4-BE49-F238E27FC236}">
                <a16:creationId xmlns:a16="http://schemas.microsoft.com/office/drawing/2014/main" id="{00000000-0008-0000-0000-00002C000000}"/>
              </a:ext>
            </a:extLst>
          </xdr:cNvPr>
          <xdr:cNvSpPr/>
        </xdr:nvSpPr>
        <xdr:spPr>
          <a:xfrm>
            <a:off x="876301" y="1095375"/>
            <a:ext cx="1343024"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100">
                <a:solidFill>
                  <a:srgbClr val="D3AF5D"/>
                </a:solidFill>
              </a:rPr>
              <a:t>Setări</a:t>
            </a:r>
            <a:r>
              <a:rPr lang="ro-RO" sz="1100" baseline="0">
                <a:solidFill>
                  <a:srgbClr val="D3AF5D"/>
                </a:solidFill>
              </a:rPr>
              <a:t> aplicație</a:t>
            </a:r>
            <a:endParaRPr lang="ro-RO" sz="1100">
              <a:solidFill>
                <a:srgbClr val="D3AF5D"/>
              </a:solidFill>
            </a:endParaRPr>
          </a:p>
        </xdr:txBody>
      </xdr:sp>
      <xdr:pic>
        <xdr:nvPicPr>
          <xdr:cNvPr id="45" name="Imagin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4325" y="904875"/>
            <a:ext cx="514350" cy="514350"/>
          </a:xfrm>
          <a:prstGeom prst="rect">
            <a:avLst/>
          </a:prstGeom>
        </xdr:spPr>
      </xdr:pic>
    </xdr:grpSp>
    <xdr:clientData/>
  </xdr:twoCellAnchor>
  <xdr:twoCellAnchor>
    <xdr:from>
      <xdr:col>4</xdr:col>
      <xdr:colOff>590550</xdr:colOff>
      <xdr:row>13</xdr:row>
      <xdr:rowOff>180974</xdr:rowOff>
    </xdr:from>
    <xdr:to>
      <xdr:col>6</xdr:col>
      <xdr:colOff>0</xdr:colOff>
      <xdr:row>15</xdr:row>
      <xdr:rowOff>14288</xdr:rowOff>
    </xdr:to>
    <xdr:sp macro="" textlink="">
      <xdr:nvSpPr>
        <xdr:cNvPr id="28" name="Dreptunghi 27">
          <a:hlinkClick xmlns:r="http://schemas.openxmlformats.org/officeDocument/2006/relationships" r:id="rId21"/>
          <a:extLst>
            <a:ext uri="{FF2B5EF4-FFF2-40B4-BE49-F238E27FC236}">
              <a16:creationId xmlns:a16="http://schemas.microsoft.com/office/drawing/2014/main" id="{00000000-0008-0000-0000-00001C000000}"/>
            </a:ext>
          </a:extLst>
        </xdr:cNvPr>
        <xdr:cNvSpPr/>
      </xdr:nvSpPr>
      <xdr:spPr>
        <a:xfrm>
          <a:off x="2419350" y="2333624"/>
          <a:ext cx="77152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0</xdr:colOff>
      <xdr:row>13</xdr:row>
      <xdr:rowOff>185736</xdr:rowOff>
    </xdr:from>
    <xdr:to>
      <xdr:col>7</xdr:col>
      <xdr:colOff>0</xdr:colOff>
      <xdr:row>15</xdr:row>
      <xdr:rowOff>19050</xdr:rowOff>
    </xdr:to>
    <xdr:sp macro="" textlink="">
      <xdr:nvSpPr>
        <xdr:cNvPr id="36" name="Dreptunghi 35">
          <a:hlinkClick xmlns:r="http://schemas.openxmlformats.org/officeDocument/2006/relationships" r:id="rId22"/>
          <a:extLst>
            <a:ext uri="{FF2B5EF4-FFF2-40B4-BE49-F238E27FC236}">
              <a16:creationId xmlns:a16="http://schemas.microsoft.com/office/drawing/2014/main" id="{00000000-0008-0000-0000-000024000000}"/>
            </a:ext>
          </a:extLst>
        </xdr:cNvPr>
        <xdr:cNvSpPr/>
      </xdr:nvSpPr>
      <xdr:spPr>
        <a:xfrm>
          <a:off x="3152775" y="2338386"/>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709613</xdr:colOff>
      <xdr:row>13</xdr:row>
      <xdr:rowOff>185736</xdr:rowOff>
    </xdr:from>
    <xdr:to>
      <xdr:col>7</xdr:col>
      <xdr:colOff>709613</xdr:colOff>
      <xdr:row>15</xdr:row>
      <xdr:rowOff>19050</xdr:rowOff>
    </xdr:to>
    <xdr:sp macro="" textlink="">
      <xdr:nvSpPr>
        <xdr:cNvPr id="37" name="Dreptunghi 36">
          <a:hlinkClick xmlns:r="http://schemas.openxmlformats.org/officeDocument/2006/relationships" r:id="rId23"/>
          <a:extLst>
            <a:ext uri="{FF2B5EF4-FFF2-40B4-BE49-F238E27FC236}">
              <a16:creationId xmlns:a16="http://schemas.microsoft.com/office/drawing/2014/main" id="{00000000-0008-0000-0000-000025000000}"/>
            </a:ext>
          </a:extLst>
        </xdr:cNvPr>
        <xdr:cNvSpPr/>
      </xdr:nvSpPr>
      <xdr:spPr>
        <a:xfrm>
          <a:off x="3862388" y="2338386"/>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1</xdr:colOff>
      <xdr:row>13</xdr:row>
      <xdr:rowOff>180973</xdr:rowOff>
    </xdr:from>
    <xdr:to>
      <xdr:col>9</xdr:col>
      <xdr:colOff>1</xdr:colOff>
      <xdr:row>15</xdr:row>
      <xdr:rowOff>14287</xdr:rowOff>
    </xdr:to>
    <xdr:sp macro="" textlink="">
      <xdr:nvSpPr>
        <xdr:cNvPr id="38" name="Dreptunghi 37">
          <a:hlinkClick xmlns:r="http://schemas.openxmlformats.org/officeDocument/2006/relationships" r:id="rId24"/>
          <a:extLst>
            <a:ext uri="{FF2B5EF4-FFF2-40B4-BE49-F238E27FC236}">
              <a16:creationId xmlns:a16="http://schemas.microsoft.com/office/drawing/2014/main" id="{00000000-0008-0000-0000-000026000000}"/>
            </a:ext>
          </a:extLst>
        </xdr:cNvPr>
        <xdr:cNvSpPr/>
      </xdr:nvSpPr>
      <xdr:spPr>
        <a:xfrm>
          <a:off x="4581526" y="2333623"/>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4763</xdr:colOff>
      <xdr:row>13</xdr:row>
      <xdr:rowOff>176210</xdr:rowOff>
    </xdr:from>
    <xdr:to>
      <xdr:col>10</xdr:col>
      <xdr:colOff>4763</xdr:colOff>
      <xdr:row>15</xdr:row>
      <xdr:rowOff>9524</xdr:rowOff>
    </xdr:to>
    <xdr:sp macro="" textlink="">
      <xdr:nvSpPr>
        <xdr:cNvPr id="39" name="Dreptunghi 38">
          <a:hlinkClick xmlns:r="http://schemas.openxmlformats.org/officeDocument/2006/relationships" r:id="rId25"/>
          <a:extLst>
            <a:ext uri="{FF2B5EF4-FFF2-40B4-BE49-F238E27FC236}">
              <a16:creationId xmlns:a16="http://schemas.microsoft.com/office/drawing/2014/main" id="{00000000-0008-0000-0000-000027000000}"/>
            </a:ext>
          </a:extLst>
        </xdr:cNvPr>
        <xdr:cNvSpPr/>
      </xdr:nvSpPr>
      <xdr:spPr>
        <a:xfrm>
          <a:off x="5300663" y="2328860"/>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4763</xdr:colOff>
      <xdr:row>13</xdr:row>
      <xdr:rowOff>180972</xdr:rowOff>
    </xdr:from>
    <xdr:to>
      <xdr:col>11</xdr:col>
      <xdr:colOff>4763</xdr:colOff>
      <xdr:row>15</xdr:row>
      <xdr:rowOff>14286</xdr:rowOff>
    </xdr:to>
    <xdr:sp macro="" textlink="">
      <xdr:nvSpPr>
        <xdr:cNvPr id="40" name="Dreptunghi 39">
          <a:hlinkClick xmlns:r="http://schemas.openxmlformats.org/officeDocument/2006/relationships" r:id="rId26"/>
          <a:extLst>
            <a:ext uri="{FF2B5EF4-FFF2-40B4-BE49-F238E27FC236}">
              <a16:creationId xmlns:a16="http://schemas.microsoft.com/office/drawing/2014/main" id="{00000000-0008-0000-0000-000028000000}"/>
            </a:ext>
          </a:extLst>
        </xdr:cNvPr>
        <xdr:cNvSpPr/>
      </xdr:nvSpPr>
      <xdr:spPr>
        <a:xfrm>
          <a:off x="6015038" y="2333622"/>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4763</xdr:colOff>
      <xdr:row>13</xdr:row>
      <xdr:rowOff>185734</xdr:rowOff>
    </xdr:from>
    <xdr:to>
      <xdr:col>12</xdr:col>
      <xdr:colOff>4763</xdr:colOff>
      <xdr:row>15</xdr:row>
      <xdr:rowOff>19048</xdr:rowOff>
    </xdr:to>
    <xdr:sp macro="" textlink="">
      <xdr:nvSpPr>
        <xdr:cNvPr id="46" name="Dreptunghi 45">
          <a:hlinkClick xmlns:r="http://schemas.openxmlformats.org/officeDocument/2006/relationships" r:id="rId27"/>
          <a:extLst>
            <a:ext uri="{FF2B5EF4-FFF2-40B4-BE49-F238E27FC236}">
              <a16:creationId xmlns:a16="http://schemas.microsoft.com/office/drawing/2014/main" id="{00000000-0008-0000-0000-00002E000000}"/>
            </a:ext>
          </a:extLst>
        </xdr:cNvPr>
        <xdr:cNvSpPr/>
      </xdr:nvSpPr>
      <xdr:spPr>
        <a:xfrm>
          <a:off x="6729413" y="2338384"/>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4763</xdr:colOff>
      <xdr:row>13</xdr:row>
      <xdr:rowOff>176210</xdr:rowOff>
    </xdr:from>
    <xdr:to>
      <xdr:col>13</xdr:col>
      <xdr:colOff>4763</xdr:colOff>
      <xdr:row>15</xdr:row>
      <xdr:rowOff>9524</xdr:rowOff>
    </xdr:to>
    <xdr:sp macro="" textlink="">
      <xdr:nvSpPr>
        <xdr:cNvPr id="47" name="Dreptunghi 46">
          <a:hlinkClick xmlns:r="http://schemas.openxmlformats.org/officeDocument/2006/relationships" r:id="rId28"/>
          <a:extLst>
            <a:ext uri="{FF2B5EF4-FFF2-40B4-BE49-F238E27FC236}">
              <a16:creationId xmlns:a16="http://schemas.microsoft.com/office/drawing/2014/main" id="{00000000-0008-0000-0000-00002F000000}"/>
            </a:ext>
          </a:extLst>
        </xdr:cNvPr>
        <xdr:cNvSpPr/>
      </xdr:nvSpPr>
      <xdr:spPr>
        <a:xfrm>
          <a:off x="7443788" y="2328860"/>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4763</xdr:colOff>
      <xdr:row>13</xdr:row>
      <xdr:rowOff>180972</xdr:rowOff>
    </xdr:from>
    <xdr:to>
      <xdr:col>14</xdr:col>
      <xdr:colOff>4763</xdr:colOff>
      <xdr:row>15</xdr:row>
      <xdr:rowOff>14286</xdr:rowOff>
    </xdr:to>
    <xdr:sp macro="" textlink="">
      <xdr:nvSpPr>
        <xdr:cNvPr id="48" name="Dreptunghi 47">
          <a:hlinkClick xmlns:r="http://schemas.openxmlformats.org/officeDocument/2006/relationships" r:id="rId29"/>
          <a:extLst>
            <a:ext uri="{FF2B5EF4-FFF2-40B4-BE49-F238E27FC236}">
              <a16:creationId xmlns:a16="http://schemas.microsoft.com/office/drawing/2014/main" id="{00000000-0008-0000-0000-000030000000}"/>
            </a:ext>
          </a:extLst>
        </xdr:cNvPr>
        <xdr:cNvSpPr/>
      </xdr:nvSpPr>
      <xdr:spPr>
        <a:xfrm>
          <a:off x="8158163" y="2333622"/>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14</xdr:col>
      <xdr:colOff>4763</xdr:colOff>
      <xdr:row>13</xdr:row>
      <xdr:rowOff>180973</xdr:rowOff>
    </xdr:from>
    <xdr:to>
      <xdr:col>15</xdr:col>
      <xdr:colOff>4763</xdr:colOff>
      <xdr:row>15</xdr:row>
      <xdr:rowOff>14287</xdr:rowOff>
    </xdr:to>
    <xdr:sp macro="" textlink="">
      <xdr:nvSpPr>
        <xdr:cNvPr id="49" name="Dreptunghi 48">
          <a:hlinkClick xmlns:r="http://schemas.openxmlformats.org/officeDocument/2006/relationships" r:id="rId30"/>
          <a:extLst>
            <a:ext uri="{FF2B5EF4-FFF2-40B4-BE49-F238E27FC236}">
              <a16:creationId xmlns:a16="http://schemas.microsoft.com/office/drawing/2014/main" id="{00000000-0008-0000-0000-000031000000}"/>
            </a:ext>
          </a:extLst>
        </xdr:cNvPr>
        <xdr:cNvSpPr/>
      </xdr:nvSpPr>
      <xdr:spPr>
        <a:xfrm>
          <a:off x="8872538" y="2333623"/>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15</xdr:col>
      <xdr:colOff>4762</xdr:colOff>
      <xdr:row>13</xdr:row>
      <xdr:rowOff>176213</xdr:rowOff>
    </xdr:from>
    <xdr:to>
      <xdr:col>16</xdr:col>
      <xdr:colOff>4762</xdr:colOff>
      <xdr:row>15</xdr:row>
      <xdr:rowOff>9527</xdr:rowOff>
    </xdr:to>
    <xdr:sp macro="" textlink="">
      <xdr:nvSpPr>
        <xdr:cNvPr id="50" name="Dreptunghi 49">
          <a:hlinkClick xmlns:r="http://schemas.openxmlformats.org/officeDocument/2006/relationships" r:id="rId31"/>
          <a:extLst>
            <a:ext uri="{FF2B5EF4-FFF2-40B4-BE49-F238E27FC236}">
              <a16:creationId xmlns:a16="http://schemas.microsoft.com/office/drawing/2014/main" id="{00000000-0008-0000-0000-000032000000}"/>
            </a:ext>
          </a:extLst>
        </xdr:cNvPr>
        <xdr:cNvSpPr/>
      </xdr:nvSpPr>
      <xdr:spPr>
        <a:xfrm>
          <a:off x="9586912" y="2328863"/>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16</xdr:col>
      <xdr:colOff>4761</xdr:colOff>
      <xdr:row>13</xdr:row>
      <xdr:rowOff>176213</xdr:rowOff>
    </xdr:from>
    <xdr:to>
      <xdr:col>17</xdr:col>
      <xdr:colOff>4761</xdr:colOff>
      <xdr:row>15</xdr:row>
      <xdr:rowOff>9527</xdr:rowOff>
    </xdr:to>
    <xdr:sp macro="" textlink="">
      <xdr:nvSpPr>
        <xdr:cNvPr id="51" name="Dreptunghi 50">
          <a:hlinkClick xmlns:r="http://schemas.openxmlformats.org/officeDocument/2006/relationships" r:id="rId32"/>
          <a:extLst>
            <a:ext uri="{FF2B5EF4-FFF2-40B4-BE49-F238E27FC236}">
              <a16:creationId xmlns:a16="http://schemas.microsoft.com/office/drawing/2014/main" id="{00000000-0008-0000-0000-000033000000}"/>
            </a:ext>
          </a:extLst>
        </xdr:cNvPr>
        <xdr:cNvSpPr/>
      </xdr:nvSpPr>
      <xdr:spPr>
        <a:xfrm>
          <a:off x="10301286" y="2328863"/>
          <a:ext cx="714375" cy="214314"/>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editAs="oneCell">
    <xdr:from>
      <xdr:col>1</xdr:col>
      <xdr:colOff>409575</xdr:colOff>
      <xdr:row>3</xdr:row>
      <xdr:rowOff>133350</xdr:rowOff>
    </xdr:from>
    <xdr:to>
      <xdr:col>2</xdr:col>
      <xdr:colOff>133350</xdr:colOff>
      <xdr:row>5</xdr:row>
      <xdr:rowOff>85725</xdr:rowOff>
    </xdr:to>
    <xdr:pic>
      <xdr:nvPicPr>
        <xdr:cNvPr id="30" name="Imagine 29">
          <a:hlinkClick xmlns:r="http://schemas.openxmlformats.org/officeDocument/2006/relationships" r:id="rId33"/>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7675" y="542925"/>
          <a:ext cx="333375" cy="333375"/>
        </a:xfrm>
        <a:prstGeom prst="rect">
          <a:avLst/>
        </a:prstGeom>
      </xdr:spPr>
    </xdr:pic>
    <xdr:clientData/>
  </xdr:twoCellAnchor>
  <xdr:twoCellAnchor editAs="oneCell">
    <xdr:from>
      <xdr:col>2</xdr:col>
      <xdr:colOff>200024</xdr:colOff>
      <xdr:row>3</xdr:row>
      <xdr:rowOff>123824</xdr:rowOff>
    </xdr:from>
    <xdr:to>
      <xdr:col>2</xdr:col>
      <xdr:colOff>525595</xdr:colOff>
      <xdr:row>5</xdr:row>
      <xdr:rowOff>68395</xdr:rowOff>
    </xdr:to>
    <xdr:pic>
      <xdr:nvPicPr>
        <xdr:cNvPr id="34" name="Imagine 33">
          <a:hlinkClick xmlns:r="http://schemas.openxmlformats.org/officeDocument/2006/relationships" r:id="rId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47724" y="533399"/>
          <a:ext cx="325571" cy="325571"/>
        </a:xfrm>
        <a:prstGeom prst="rect">
          <a:avLst/>
        </a:prstGeom>
      </xdr:spPr>
    </xdr:pic>
    <xdr:clientData/>
  </xdr:twoCellAnchor>
  <xdr:twoCellAnchor editAs="oneCell">
    <xdr:from>
      <xdr:col>2</xdr:col>
      <xdr:colOff>600075</xdr:colOff>
      <xdr:row>3</xdr:row>
      <xdr:rowOff>142875</xdr:rowOff>
    </xdr:from>
    <xdr:to>
      <xdr:col>3</xdr:col>
      <xdr:colOff>287470</xdr:colOff>
      <xdr:row>5</xdr:row>
      <xdr:rowOff>58870</xdr:rowOff>
    </xdr:to>
    <xdr:pic>
      <xdr:nvPicPr>
        <xdr:cNvPr id="53" name="Imagine 52">
          <a:hlinkClick xmlns:r="http://schemas.openxmlformats.org/officeDocument/2006/relationships" r:id="rId3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47775" y="552450"/>
          <a:ext cx="296995" cy="296995"/>
        </a:xfrm>
        <a:prstGeom prst="rect">
          <a:avLst/>
        </a:prstGeom>
      </xdr:spPr>
    </xdr:pic>
    <xdr:clientData/>
  </xdr:twoCellAnchor>
  <xdr:twoCellAnchor editAs="oneCell">
    <xdr:from>
      <xdr:col>3</xdr:col>
      <xdr:colOff>333375</xdr:colOff>
      <xdr:row>3</xdr:row>
      <xdr:rowOff>161925</xdr:rowOff>
    </xdr:from>
    <xdr:to>
      <xdr:col>4</xdr:col>
      <xdr:colOff>1721</xdr:colOff>
      <xdr:row>5</xdr:row>
      <xdr:rowOff>58871</xdr:rowOff>
    </xdr:to>
    <xdr:pic>
      <xdr:nvPicPr>
        <xdr:cNvPr id="55" name="Imagine 54">
          <a:hlinkClick xmlns:r="http://schemas.openxmlformats.org/officeDocument/2006/relationships" r:id="rId38"/>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590675" y="571500"/>
          <a:ext cx="277946" cy="277946"/>
        </a:xfrm>
        <a:prstGeom prst="rect">
          <a:avLst/>
        </a:prstGeom>
      </xdr:spPr>
    </xdr:pic>
    <xdr:clientData/>
  </xdr:twoCellAnchor>
  <xdr:twoCellAnchor editAs="oneCell">
    <xdr:from>
      <xdr:col>4</xdr:col>
      <xdr:colOff>76200</xdr:colOff>
      <xdr:row>3</xdr:row>
      <xdr:rowOff>114300</xdr:rowOff>
    </xdr:from>
    <xdr:to>
      <xdr:col>4</xdr:col>
      <xdr:colOff>411295</xdr:colOff>
      <xdr:row>5</xdr:row>
      <xdr:rowOff>68395</xdr:rowOff>
    </xdr:to>
    <xdr:pic>
      <xdr:nvPicPr>
        <xdr:cNvPr id="57" name="Imagine 56">
          <a:hlinkClick xmlns:r="http://schemas.openxmlformats.org/officeDocument/2006/relationships" r:id="rId40"/>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43100" y="523875"/>
          <a:ext cx="335095" cy="335095"/>
        </a:xfrm>
        <a:prstGeom prst="rect">
          <a:avLst/>
        </a:prstGeom>
      </xdr:spPr>
    </xdr:pic>
    <xdr:clientData/>
  </xdr:twoCellAnchor>
  <xdr:twoCellAnchor>
    <xdr:from>
      <xdr:col>2</xdr:col>
      <xdr:colOff>85725</xdr:colOff>
      <xdr:row>5</xdr:row>
      <xdr:rowOff>161926</xdr:rowOff>
    </xdr:from>
    <xdr:to>
      <xdr:col>4</xdr:col>
      <xdr:colOff>276225</xdr:colOff>
      <xdr:row>6</xdr:row>
      <xdr:rowOff>142876</xdr:rowOff>
    </xdr:to>
    <xdr:sp macro="" textlink="">
      <xdr:nvSpPr>
        <xdr:cNvPr id="52" name="Dreptunghi: colțuri rotunjite 51">
          <a:extLst>
            <a:ext uri="{FF2B5EF4-FFF2-40B4-BE49-F238E27FC236}">
              <a16:creationId xmlns:a16="http://schemas.microsoft.com/office/drawing/2014/main" id="{00000000-0008-0000-0000-000034000000}"/>
            </a:ext>
          </a:extLst>
        </xdr:cNvPr>
        <xdr:cNvSpPr/>
      </xdr:nvSpPr>
      <xdr:spPr>
        <a:xfrm>
          <a:off x="695325" y="923926"/>
          <a:ext cx="1409700" cy="171450"/>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1100">
              <a:solidFill>
                <a:srgbClr val="D3AF5D"/>
              </a:solidFill>
            </a:rPr>
            <a:t>Accesează</a:t>
          </a:r>
          <a:r>
            <a:rPr lang="ro-RO" sz="1100" baseline="0">
              <a:solidFill>
                <a:srgbClr val="D3AF5D"/>
              </a:solidFill>
            </a:rPr>
            <a:t> link-urile</a:t>
          </a:r>
          <a:endParaRPr lang="ro-RO" sz="1100">
            <a:solidFill>
              <a:srgbClr val="D3AF5D"/>
            </a:solidFill>
          </a:endParaRPr>
        </a:p>
      </xdr:txBody>
    </xdr:sp>
    <xdr:clientData/>
  </xdr:twoCellAnchor>
  <xdr:twoCellAnchor>
    <xdr:from>
      <xdr:col>15</xdr:col>
      <xdr:colOff>581025</xdr:colOff>
      <xdr:row>21</xdr:row>
      <xdr:rowOff>0</xdr:rowOff>
    </xdr:from>
    <xdr:to>
      <xdr:col>21</xdr:col>
      <xdr:colOff>257175</xdr:colOff>
      <xdr:row>22</xdr:row>
      <xdr:rowOff>9525</xdr:rowOff>
    </xdr:to>
    <xdr:sp macro="" textlink="">
      <xdr:nvSpPr>
        <xdr:cNvPr id="54" name="Dreptunghi: colțuri rotunjite 53">
          <a:extLst>
            <a:ext uri="{FF2B5EF4-FFF2-40B4-BE49-F238E27FC236}">
              <a16:creationId xmlns:a16="http://schemas.microsoft.com/office/drawing/2014/main" id="{00000000-0008-0000-0000-000036000000}"/>
            </a:ext>
          </a:extLst>
        </xdr:cNvPr>
        <xdr:cNvSpPr/>
      </xdr:nvSpPr>
      <xdr:spPr>
        <a:xfrm>
          <a:off x="10163175" y="4057650"/>
          <a:ext cx="3009900" cy="2000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800" baseline="0">
              <a:solidFill>
                <a:srgbClr val="D3AF5D"/>
              </a:solidFill>
            </a:rPr>
            <a:t>Autorul produsului: Sorin Rîmbu   -  0768 182 204 </a:t>
          </a:r>
          <a:endParaRPr lang="ro-RO" sz="800">
            <a:solidFill>
              <a:srgbClr val="D3AF5D"/>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9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extLst>
            <a:ext uri="{FF2B5EF4-FFF2-40B4-BE49-F238E27FC236}">
              <a16:creationId xmlns:a16="http://schemas.microsoft.com/office/drawing/2014/main" id="{00000000-0008-0000-0900-000008000000}"/>
            </a:ext>
          </a:extLst>
        </xdr:cNvPr>
        <xdr:cNvSpPr/>
      </xdr:nvSpPr>
      <xdr:spPr>
        <a:xfrm>
          <a:off x="44481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9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9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9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9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9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9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9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9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9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9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9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9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9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9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9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9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9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9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9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a:solidFill>
                <a:srgbClr val="D3AF5D"/>
              </a:solidFill>
            </a:rPr>
            <a:t>”</a:t>
          </a:r>
          <a:r>
            <a:rPr lang="ro-RO" sz="1000" b="1" u="sng">
              <a:solidFill>
                <a:srgbClr val="D3AF5D"/>
              </a:solidFill>
            </a:rPr>
            <a:t>Pattern-ul</a:t>
          </a:r>
          <a:r>
            <a:rPr lang="ro-RO" sz="1000" b="1" u="sng" baseline="0">
              <a:solidFill>
                <a:srgbClr val="D3AF5D"/>
              </a:solidFill>
            </a:rPr>
            <a:t> financiar</a:t>
          </a:r>
          <a:r>
            <a:rPr lang="ro-RO" sz="1000" baseline="0">
              <a:solidFill>
                <a:srgbClr val="D3AF5D"/>
              </a:solidFill>
            </a:rPr>
            <a:t>” este suma credințelor, emoțiilor, sentimentelor și cognițiilor (gândurilor) noastre pe care le avem în relaționarea cu banii.</a:t>
          </a:r>
          <a:r>
            <a:rPr lang="en-US" sz="1000">
              <a:solidFill>
                <a:srgbClr val="D3AF5D"/>
              </a:solidFill>
            </a:rPr>
            <a:t> </a:t>
          </a:r>
          <a:endParaRPr lang="ro-RO" sz="1000">
            <a:solidFill>
              <a:srgbClr val="D3AF5D"/>
            </a:solidFill>
          </a:endParaRPr>
        </a:p>
        <a:p>
          <a:pPr algn="l"/>
          <a:endParaRPr lang="ro-RO" sz="1000">
            <a:solidFill>
              <a:srgbClr val="D3AF5D"/>
            </a:solidFill>
          </a:endParaRPr>
        </a:p>
        <a:p>
          <a:pPr algn="l"/>
          <a:r>
            <a:rPr lang="ro-RO" sz="1000">
              <a:solidFill>
                <a:srgbClr val="D3AF5D"/>
              </a:solidFill>
            </a:rPr>
            <a:t>”</a:t>
          </a:r>
          <a:r>
            <a:rPr lang="ro-RO" sz="1000" b="1" u="sng">
              <a:solidFill>
                <a:srgbClr val="D3AF5D"/>
              </a:solidFill>
            </a:rPr>
            <a:t>Scenariile</a:t>
          </a:r>
          <a:r>
            <a:rPr lang="ro-RO" sz="1000" b="1" u="sng" baseline="0">
              <a:solidFill>
                <a:srgbClr val="D3AF5D"/>
              </a:solidFill>
            </a:rPr>
            <a:t> financiare toxice</a:t>
          </a:r>
          <a:r>
            <a:rPr lang="ro-RO" sz="1000" baseline="0">
              <a:solidFill>
                <a:srgbClr val="D3AF5D"/>
              </a:solidFill>
            </a:rPr>
            <a:t>” este o structură mai complexă care include personaje (tipologii financiare) și diverse moduri de acțiune. Noi am identificat în România un număr de </a:t>
          </a:r>
          <a:r>
            <a:rPr lang="ro-RO" sz="1000" u="sng" baseline="0">
              <a:solidFill>
                <a:srgbClr val="D3AF5D"/>
              </a:solidFill>
            </a:rPr>
            <a:t>5 tipologii financiare</a:t>
          </a:r>
          <a:r>
            <a:rPr lang="ro-RO" sz="1000" baseline="0">
              <a:solidFill>
                <a:srgbClr val="D3AF5D"/>
              </a:solidFill>
            </a:rPr>
            <a:t>. </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9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92</xdr:row>
      <xdr:rowOff>171450</xdr:rowOff>
    </xdr:to>
    <xdr:sp macro="" textlink="">
      <xdr:nvSpPr>
        <xdr:cNvPr id="31" name="Dreptunghi 30">
          <a:extLst>
            <a:ext uri="{FF2B5EF4-FFF2-40B4-BE49-F238E27FC236}">
              <a16:creationId xmlns:a16="http://schemas.microsoft.com/office/drawing/2014/main" id="{00000000-0008-0000-0900-00001F000000}"/>
            </a:ext>
          </a:extLst>
        </xdr:cNvPr>
        <xdr:cNvSpPr/>
      </xdr:nvSpPr>
      <xdr:spPr>
        <a:xfrm>
          <a:off x="8267699" y="1933573"/>
          <a:ext cx="4267201" cy="15573377"/>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9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9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extLst>
            <a:ext uri="{FF2B5EF4-FFF2-40B4-BE49-F238E27FC236}">
              <a16:creationId xmlns:a16="http://schemas.microsoft.com/office/drawing/2014/main" id="{00000000-0008-0000-0A00-000009000000}"/>
            </a:ext>
          </a:extLst>
        </xdr:cNvPr>
        <xdr:cNvSpPr/>
      </xdr:nvSpPr>
      <xdr:spPr>
        <a:xfrm>
          <a:off x="50577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A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A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A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A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A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A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A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A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a:t>
            </a:r>
            <a:r>
              <a:rPr lang="ro-MD" sz="1100">
                <a:solidFill>
                  <a:srgbClr val="D3AF5D"/>
                </a:solidFill>
              </a:rPr>
              <a:t> de</a:t>
            </a:r>
            <a:r>
              <a:rPr lang="en-US" sz="1100">
                <a:solidFill>
                  <a:srgbClr val="D3AF5D"/>
                </a:solidFill>
              </a:rPr>
              <a:t>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A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A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A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A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A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A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A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A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A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A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b="1" u="sng">
              <a:solidFill>
                <a:srgbClr val="D3AF5D"/>
              </a:solidFill>
            </a:rPr>
            <a:t>Acumulatorul</a:t>
          </a:r>
          <a:r>
            <a:rPr lang="ro-RO" sz="1000" baseline="0">
              <a:solidFill>
                <a:srgbClr val="D3AF5D"/>
              </a:solidFill>
            </a:rPr>
            <a:t> - tipul de persoană care strânge ban pe ban indiferent de venitul pe care îl are.</a:t>
          </a:r>
        </a:p>
        <a:p>
          <a:pPr algn="l"/>
          <a:r>
            <a:rPr lang="ro-RO" sz="1000" baseline="0">
              <a:solidFill>
                <a:srgbClr val="D3AF5D"/>
              </a:solidFill>
            </a:rPr>
            <a:t>Trăiește permanent cu frica zilei de mâine și are un mod de gândire catastrofal în care oricât ar acumula nu va avea niciodată destul.</a:t>
          </a:r>
        </a:p>
        <a:p>
          <a:pPr algn="l"/>
          <a:r>
            <a:rPr lang="ro-RO" sz="1000" baseline="0">
              <a:solidFill>
                <a:srgbClr val="D3AF5D"/>
              </a:solidFill>
            </a:rPr>
            <a:t>A crescut cu </a:t>
          </a:r>
          <a:r>
            <a:rPr lang="ro-RO" sz="1000" u="sng" baseline="0">
              <a:solidFill>
                <a:srgbClr val="D3AF5D"/>
              </a:solidFill>
            </a:rPr>
            <a:t>convingerea</a:t>
          </a:r>
          <a:r>
            <a:rPr lang="ro-RO" sz="1000" baseline="0">
              <a:solidFill>
                <a:srgbClr val="D3AF5D"/>
              </a:solidFill>
            </a:rPr>
            <a:t>: ”</a:t>
          </a:r>
          <a:r>
            <a:rPr lang="ro-RO" sz="1000" i="1" baseline="0">
              <a:solidFill>
                <a:srgbClr val="D3AF5D"/>
              </a:solidFill>
            </a:rPr>
            <a:t>Bani albi pentru zile negre</a:t>
          </a:r>
          <a:r>
            <a:rPr lang="ro-RO" sz="1000" baseline="0">
              <a:solidFill>
                <a:srgbClr val="D3AF5D"/>
              </a:solidFill>
            </a:rPr>
            <a:t>”.</a:t>
          </a:r>
        </a:p>
        <a:p>
          <a:pPr algn="l"/>
          <a:r>
            <a:rPr lang="ro-RO" sz="1000" baseline="0">
              <a:solidFill>
                <a:srgbClr val="D3AF5D"/>
              </a:solidFill>
            </a:rPr>
            <a:t>Trăiește în </a:t>
          </a:r>
          <a:r>
            <a:rPr lang="ro-RO" sz="1000" u="sng" baseline="0">
              <a:solidFill>
                <a:srgbClr val="D3AF5D"/>
              </a:solidFill>
            </a:rPr>
            <a:t>scenariul</a:t>
          </a:r>
          <a:r>
            <a:rPr lang="ro-RO" sz="1000" baseline="0">
              <a:solidFill>
                <a:srgbClr val="D3AF5D"/>
              </a:solidFill>
            </a:rPr>
            <a:t>: ”</a:t>
          </a:r>
          <a:r>
            <a:rPr lang="ro-RO" sz="1000" i="1" baseline="0">
              <a:solidFill>
                <a:srgbClr val="D3AF5D"/>
              </a:solidFill>
            </a:rPr>
            <a:t>Fără bucurie</a:t>
          </a:r>
          <a:r>
            <a:rPr lang="ro-RO" sz="1000" baseline="0">
              <a:solidFill>
                <a:srgbClr val="D3AF5D"/>
              </a:solidFill>
            </a:rPr>
            <a:t>”. </a:t>
          </a:r>
        </a:p>
        <a:p>
          <a:pPr algn="l"/>
          <a:r>
            <a:rPr lang="ro-RO" sz="1000" baseline="0">
              <a:solidFill>
                <a:srgbClr val="D3AF5D"/>
              </a:solidFill>
            </a:rPr>
            <a:t>Nu investește și este cea mai sigură victimă a inflației.</a:t>
          </a:r>
        </a:p>
        <a:p>
          <a:pPr algn="l"/>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A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91</xdr:row>
      <xdr:rowOff>161925</xdr:rowOff>
    </xdr:to>
    <xdr:sp macro="" textlink="">
      <xdr:nvSpPr>
        <xdr:cNvPr id="31" name="Dreptunghi 30">
          <a:extLst>
            <a:ext uri="{FF2B5EF4-FFF2-40B4-BE49-F238E27FC236}">
              <a16:creationId xmlns:a16="http://schemas.microsoft.com/office/drawing/2014/main" id="{00000000-0008-0000-0A00-00001F000000}"/>
            </a:ext>
          </a:extLst>
        </xdr:cNvPr>
        <xdr:cNvSpPr/>
      </xdr:nvSpPr>
      <xdr:spPr>
        <a:xfrm>
          <a:off x="8267699" y="1933573"/>
          <a:ext cx="4267201" cy="15373352"/>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100" b="0" baseline="0">
              <a:solidFill>
                <a:schemeClr val="accent3"/>
              </a:solidFill>
              <a:effectLst/>
              <a:latin typeface="+mn-lt"/>
              <a:ea typeface="+mn-ea"/>
              <a:cs typeface="+mn-cs"/>
            </a:rPr>
            <a:t>        </a:t>
          </a:r>
          <a:r>
            <a:rPr lang="ro-RO" sz="1000" b="0" baseline="0">
              <a:solidFill>
                <a:srgbClr val="D3AF5D"/>
              </a:solidFill>
              <a:effectLst/>
              <a:latin typeface="+mn-lt"/>
              <a:ea typeface="+mn-ea"/>
              <a:cs typeface="+mn-cs"/>
            </a:rPr>
            <a:t>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A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A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B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B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extLst>
            <a:ext uri="{FF2B5EF4-FFF2-40B4-BE49-F238E27FC236}">
              <a16:creationId xmlns:a16="http://schemas.microsoft.com/office/drawing/2014/main" id="{00000000-0008-0000-0B00-00000A000000}"/>
            </a:ext>
          </a:extLst>
        </xdr:cNvPr>
        <xdr:cNvSpPr/>
      </xdr:nvSpPr>
      <xdr:spPr>
        <a:xfrm>
          <a:off x="56673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B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B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B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B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B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B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B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B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B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B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B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B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B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B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B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B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B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b="1" u="sng">
              <a:solidFill>
                <a:srgbClr val="D3AF5D"/>
              </a:solidFill>
            </a:rPr>
            <a:t>Inconștientul</a:t>
          </a:r>
          <a:r>
            <a:rPr lang="ro-RO" sz="1000" baseline="0">
              <a:solidFill>
                <a:srgbClr val="D3AF5D"/>
              </a:solidFill>
            </a:rPr>
            <a:t> - tipul de persoană care nu își asumă propria situație financiară.</a:t>
          </a:r>
        </a:p>
        <a:p>
          <a:pPr algn="l"/>
          <a:r>
            <a:rPr lang="ro-RO" sz="1000" baseline="0">
              <a:solidFill>
                <a:srgbClr val="D3AF5D"/>
              </a:solidFill>
            </a:rPr>
            <a:t>Cheltuie mai mult decât încasează datorând tot timpul bani celor apropiați. </a:t>
          </a:r>
        </a:p>
        <a:p>
          <a:pPr algn="l"/>
          <a:r>
            <a:rPr lang="ro-RO" sz="1000" baseline="0">
              <a:solidFill>
                <a:srgbClr val="D3AF5D"/>
              </a:solidFill>
            </a:rPr>
            <a:t>Este permanent anxios din cauză că îi este frică să se confrunte cu realitatea.</a:t>
          </a:r>
        </a:p>
        <a:p>
          <a:pPr algn="l"/>
          <a:r>
            <a:rPr lang="ro-RO" sz="1000" baseline="0">
              <a:solidFill>
                <a:srgbClr val="D3AF5D"/>
              </a:solidFill>
            </a:rPr>
            <a:t>A crescut cu </a:t>
          </a:r>
          <a:r>
            <a:rPr lang="ro-RO" sz="1000" u="sng" baseline="0">
              <a:solidFill>
                <a:srgbClr val="D3AF5D"/>
              </a:solidFill>
            </a:rPr>
            <a:t>convingerea</a:t>
          </a:r>
          <a:r>
            <a:rPr lang="ro-RO" sz="1000" baseline="0">
              <a:solidFill>
                <a:srgbClr val="D3AF5D"/>
              </a:solidFill>
            </a:rPr>
            <a:t>: ”Mă descurc”.</a:t>
          </a:r>
        </a:p>
        <a:p>
          <a:pPr algn="l"/>
          <a:r>
            <a:rPr lang="ro-RO" sz="1000" baseline="0">
              <a:solidFill>
                <a:srgbClr val="D3AF5D"/>
              </a:solidFill>
            </a:rPr>
            <a:t>Trăiește în </a:t>
          </a:r>
          <a:r>
            <a:rPr lang="ro-RO" sz="1000" u="sng" baseline="0">
              <a:solidFill>
                <a:srgbClr val="D3AF5D"/>
              </a:solidFill>
            </a:rPr>
            <a:t>scenariul</a:t>
          </a:r>
          <a:r>
            <a:rPr lang="ro-RO" sz="1000" baseline="0">
              <a:solidFill>
                <a:srgbClr val="D3AF5D"/>
              </a:solidFill>
            </a:rPr>
            <a:t>: ”Fără siguranță”.</a:t>
          </a:r>
        </a:p>
        <a:p>
          <a:pPr algn="l"/>
          <a:r>
            <a:rPr lang="en-US" sz="1000">
              <a:solidFill>
                <a:srgbClr val="D3AF5D"/>
              </a:solidFill>
            </a:rPr>
            <a:t> </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B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90</xdr:row>
      <xdr:rowOff>180975</xdr:rowOff>
    </xdr:to>
    <xdr:sp macro="" textlink="">
      <xdr:nvSpPr>
        <xdr:cNvPr id="31" name="Dreptunghi 30">
          <a:extLst>
            <a:ext uri="{FF2B5EF4-FFF2-40B4-BE49-F238E27FC236}">
              <a16:creationId xmlns:a16="http://schemas.microsoft.com/office/drawing/2014/main" id="{00000000-0008-0000-0B00-00001F000000}"/>
            </a:ext>
          </a:extLst>
        </xdr:cNvPr>
        <xdr:cNvSpPr/>
      </xdr:nvSpPr>
      <xdr:spPr>
        <a:xfrm>
          <a:off x="8267699" y="1933573"/>
          <a:ext cx="4267201" cy="15201902"/>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B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B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C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C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C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C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C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C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extLst>
            <a:ext uri="{FF2B5EF4-FFF2-40B4-BE49-F238E27FC236}">
              <a16:creationId xmlns:a16="http://schemas.microsoft.com/office/drawing/2014/main" id="{00000000-0008-0000-0C00-00000B000000}"/>
            </a:ext>
          </a:extLst>
        </xdr:cNvPr>
        <xdr:cNvSpPr/>
      </xdr:nvSpPr>
      <xdr:spPr>
        <a:xfrm>
          <a:off x="62769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C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C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C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C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C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C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C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C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C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C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C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C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C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C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C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b="1" u="sng">
              <a:solidFill>
                <a:srgbClr val="D3AF5D"/>
              </a:solidFill>
            </a:rPr>
            <a:t>Dependentul</a:t>
          </a:r>
          <a:r>
            <a:rPr lang="ro-RO" sz="1000" baseline="0">
              <a:solidFill>
                <a:srgbClr val="D3AF5D"/>
              </a:solidFill>
            </a:rPr>
            <a:t> - tipul de persoană care a fost întotdeauna deresponsabilizată financiar.</a:t>
          </a:r>
        </a:p>
        <a:p>
          <a:pPr algn="l"/>
          <a:r>
            <a:rPr lang="ro-RO" sz="1000" baseline="0">
              <a:solidFill>
                <a:srgbClr val="D3AF5D"/>
              </a:solidFill>
            </a:rPr>
            <a:t>De fiecare dată cineva i-a asigurat traiul zilnic nefiind întotdeauna nevoit să muncească pentru a câștiga.</a:t>
          </a:r>
        </a:p>
        <a:p>
          <a:pPr algn="l"/>
          <a:r>
            <a:rPr lang="ro-RO" sz="1000" baseline="0">
              <a:solidFill>
                <a:srgbClr val="D3AF5D"/>
              </a:solidFill>
            </a:rPr>
            <a:t>A crescut cu </a:t>
          </a:r>
          <a:r>
            <a:rPr lang="ro-RO" sz="1000" u="sng" baseline="0">
              <a:solidFill>
                <a:srgbClr val="D3AF5D"/>
              </a:solidFill>
            </a:rPr>
            <a:t>convingerea</a:t>
          </a:r>
          <a:r>
            <a:rPr lang="ro-RO" sz="1000" baseline="0">
              <a:solidFill>
                <a:srgbClr val="D3AF5D"/>
              </a:solidFill>
            </a:rPr>
            <a:t>: ”</a:t>
          </a:r>
          <a:r>
            <a:rPr lang="ro-RO" sz="1000" i="1" baseline="0">
              <a:solidFill>
                <a:srgbClr val="D3AF5D"/>
              </a:solidFill>
            </a:rPr>
            <a:t>Nu sunt capabil/ă să am grijă de mine</a:t>
          </a:r>
          <a:r>
            <a:rPr lang="ro-RO" sz="1000" baseline="0">
              <a:solidFill>
                <a:srgbClr val="D3AF5D"/>
              </a:solidFill>
            </a:rPr>
            <a:t>”. Are frustrări și foarte puțin control asupra propriei vieți.</a:t>
          </a:r>
        </a:p>
        <a:p>
          <a:pPr algn="l"/>
          <a:r>
            <a:rPr lang="ro-RO" sz="1000" baseline="0">
              <a:solidFill>
                <a:srgbClr val="D3AF5D"/>
              </a:solidFill>
            </a:rPr>
            <a:t>Trăiește în </a:t>
          </a:r>
          <a:r>
            <a:rPr lang="ro-RO" sz="1000" u="sng" baseline="0">
              <a:solidFill>
                <a:srgbClr val="D3AF5D"/>
              </a:solidFill>
            </a:rPr>
            <a:t>scenariul</a:t>
          </a:r>
          <a:r>
            <a:rPr lang="ro-RO" sz="1000" baseline="0">
              <a:solidFill>
                <a:srgbClr val="D3AF5D"/>
              </a:solidFill>
            </a:rPr>
            <a:t>: ”</a:t>
          </a:r>
          <a:r>
            <a:rPr lang="ro-RO" sz="1000" i="1" baseline="0">
              <a:solidFill>
                <a:srgbClr val="D3AF5D"/>
              </a:solidFill>
            </a:rPr>
            <a:t>Fără putere</a:t>
          </a:r>
          <a:r>
            <a:rPr lang="ro-RO" sz="1000" baseline="0">
              <a:solidFill>
                <a:srgbClr val="D3AF5D"/>
              </a:solidFill>
            </a:rPr>
            <a:t>”.</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C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91</xdr:row>
      <xdr:rowOff>180975</xdr:rowOff>
    </xdr:to>
    <xdr:sp macro="" textlink="">
      <xdr:nvSpPr>
        <xdr:cNvPr id="31" name="Dreptunghi 30">
          <a:extLst>
            <a:ext uri="{FF2B5EF4-FFF2-40B4-BE49-F238E27FC236}">
              <a16:creationId xmlns:a16="http://schemas.microsoft.com/office/drawing/2014/main" id="{00000000-0008-0000-0C00-00001F000000}"/>
            </a:ext>
          </a:extLst>
        </xdr:cNvPr>
        <xdr:cNvSpPr/>
      </xdr:nvSpPr>
      <xdr:spPr>
        <a:xfrm>
          <a:off x="8267699" y="1933573"/>
          <a:ext cx="4267201" cy="15392402"/>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r>
            <a:rPr lang="ro-RO" sz="900" b="0" baseline="0">
              <a:solidFill>
                <a:srgbClr val="D3AF5D"/>
              </a:solidFill>
              <a:effectLst/>
              <a:latin typeface="+mn-lt"/>
              <a:ea typeface="+mn-ea"/>
              <a:cs typeface="+mn-cs"/>
            </a:rPr>
            <a:t>.</a:t>
          </a:r>
          <a:endParaRPr lang="ro-RO" sz="9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C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C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D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D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D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D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10"/>
          <a:extLst>
            <a:ext uri="{FF2B5EF4-FFF2-40B4-BE49-F238E27FC236}">
              <a16:creationId xmlns:a16="http://schemas.microsoft.com/office/drawing/2014/main" id="{00000000-0008-0000-0D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extLst>
            <a:ext uri="{FF2B5EF4-FFF2-40B4-BE49-F238E27FC236}">
              <a16:creationId xmlns:a16="http://schemas.microsoft.com/office/drawing/2014/main" id="{00000000-0008-0000-0D00-00000C000000}"/>
            </a:ext>
          </a:extLst>
        </xdr:cNvPr>
        <xdr:cNvSpPr/>
      </xdr:nvSpPr>
      <xdr:spPr>
        <a:xfrm>
          <a:off x="68865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D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D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D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D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D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D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D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D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D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D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D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D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D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D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D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b="1" u="sng">
              <a:solidFill>
                <a:srgbClr val="D3AF5D"/>
              </a:solidFill>
            </a:rPr>
            <a:t>Autosabotorul</a:t>
          </a:r>
          <a:r>
            <a:rPr lang="ro-RO" sz="1000" baseline="0">
              <a:solidFill>
                <a:srgbClr val="D3AF5D"/>
              </a:solidFill>
            </a:rPr>
            <a:t> - tipul de persoană care își dorește foarte mult să obțină un venit substanțial prin muncă.</a:t>
          </a:r>
        </a:p>
        <a:p>
          <a:pPr algn="l"/>
          <a:r>
            <a:rPr lang="ro-RO" sz="1000" baseline="0">
              <a:solidFill>
                <a:srgbClr val="D3AF5D"/>
              </a:solidFill>
            </a:rPr>
            <a:t>Deși reușește să ajungă în poziții bine plătite nu reușește să acumuleze sume importante de bani iar când reușește nu le poate controla și păstra prea mult timp.</a:t>
          </a:r>
        </a:p>
        <a:p>
          <a:pPr algn="l"/>
          <a:r>
            <a:rPr lang="ro-RO" sz="1000" baseline="0">
              <a:solidFill>
                <a:srgbClr val="D3AF5D"/>
              </a:solidFill>
            </a:rPr>
            <a:t>A crescut cu </a:t>
          </a:r>
          <a:r>
            <a:rPr lang="ro-RO" sz="1000" u="sng" baseline="0">
              <a:solidFill>
                <a:srgbClr val="D3AF5D"/>
              </a:solidFill>
            </a:rPr>
            <a:t>convingerea</a:t>
          </a:r>
          <a:r>
            <a:rPr lang="ro-RO" sz="1000" baseline="0">
              <a:solidFill>
                <a:srgbClr val="D3AF5D"/>
              </a:solidFill>
            </a:rPr>
            <a:t>: ”</a:t>
          </a:r>
          <a:r>
            <a:rPr lang="ro-RO" sz="1000" i="1" baseline="0">
              <a:solidFill>
                <a:srgbClr val="D3AF5D"/>
              </a:solidFill>
            </a:rPr>
            <a:t>Sărac și cinstit</a:t>
          </a:r>
          <a:r>
            <a:rPr lang="ro-RO" sz="1000" baseline="0">
              <a:solidFill>
                <a:srgbClr val="D3AF5D"/>
              </a:solidFill>
            </a:rPr>
            <a:t>” considerând că trebuie să muncească din greu pentru fiecare bănuț.</a:t>
          </a:r>
        </a:p>
        <a:p>
          <a:pPr algn="l"/>
          <a:r>
            <a:rPr lang="ro-RO" sz="1000" baseline="0">
              <a:solidFill>
                <a:srgbClr val="D3AF5D"/>
              </a:solidFill>
            </a:rPr>
            <a:t>Trăiește în </a:t>
          </a:r>
          <a:r>
            <a:rPr lang="ro-RO" sz="1000" u="sng" baseline="0">
              <a:solidFill>
                <a:srgbClr val="D3AF5D"/>
              </a:solidFill>
            </a:rPr>
            <a:t>scenariul</a:t>
          </a:r>
          <a:r>
            <a:rPr lang="ro-RO" sz="1000" baseline="0">
              <a:solidFill>
                <a:srgbClr val="D3AF5D"/>
              </a:solidFill>
            </a:rPr>
            <a:t>: ”</a:t>
          </a:r>
          <a:r>
            <a:rPr lang="ro-RO" sz="1000" i="1" baseline="0">
              <a:solidFill>
                <a:srgbClr val="D3AF5D"/>
              </a:solidFill>
            </a:rPr>
            <a:t>Fără valoare</a:t>
          </a:r>
          <a:r>
            <a:rPr lang="ro-RO" sz="1000" baseline="0">
              <a:solidFill>
                <a:srgbClr val="D3AF5D"/>
              </a:solidFill>
            </a:rPr>
            <a:t>”.</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D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92</xdr:row>
      <xdr:rowOff>161925</xdr:rowOff>
    </xdr:to>
    <xdr:sp macro="" textlink="">
      <xdr:nvSpPr>
        <xdr:cNvPr id="31" name="Dreptunghi 30">
          <a:extLst>
            <a:ext uri="{FF2B5EF4-FFF2-40B4-BE49-F238E27FC236}">
              <a16:creationId xmlns:a16="http://schemas.microsoft.com/office/drawing/2014/main" id="{00000000-0008-0000-0D00-00001F000000}"/>
            </a:ext>
          </a:extLst>
        </xdr:cNvPr>
        <xdr:cNvSpPr/>
      </xdr:nvSpPr>
      <xdr:spPr>
        <a:xfrm>
          <a:off x="8267699" y="1933573"/>
          <a:ext cx="4267201" cy="15563852"/>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D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D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E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E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E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10"/>
          <a:extLst>
            <a:ext uri="{FF2B5EF4-FFF2-40B4-BE49-F238E27FC236}">
              <a16:creationId xmlns:a16="http://schemas.microsoft.com/office/drawing/2014/main" id="{00000000-0008-0000-0E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1"/>
          <a:extLst>
            <a:ext uri="{FF2B5EF4-FFF2-40B4-BE49-F238E27FC236}">
              <a16:creationId xmlns:a16="http://schemas.microsoft.com/office/drawing/2014/main" id="{00000000-0008-0000-0E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extLst>
            <a:ext uri="{FF2B5EF4-FFF2-40B4-BE49-F238E27FC236}">
              <a16:creationId xmlns:a16="http://schemas.microsoft.com/office/drawing/2014/main" id="{00000000-0008-0000-0E00-00000D000000}"/>
            </a:ext>
          </a:extLst>
        </xdr:cNvPr>
        <xdr:cNvSpPr/>
      </xdr:nvSpPr>
      <xdr:spPr>
        <a:xfrm>
          <a:off x="74961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E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E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E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E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E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E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E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E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E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E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E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E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E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E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b="1" u="sng">
              <a:solidFill>
                <a:srgbClr val="D3AF5D"/>
              </a:solidFill>
            </a:rPr>
            <a:t>Salvatorul</a:t>
          </a:r>
          <a:r>
            <a:rPr lang="ro-RO" sz="1000" baseline="0">
              <a:solidFill>
                <a:srgbClr val="D3AF5D"/>
              </a:solidFill>
            </a:rPr>
            <a:t> - tipul de persoană care trăiește prin și pentru ceilalți.</a:t>
          </a:r>
        </a:p>
        <a:p>
          <a:pPr algn="l"/>
          <a:r>
            <a:rPr lang="ro-RO" sz="1000" baseline="0">
              <a:solidFill>
                <a:srgbClr val="D3AF5D"/>
              </a:solidFill>
            </a:rPr>
            <a:t>Dispus oricând să susțină financiar persoanele apropiate poate ajunge să se ruineze. Este banca familiei. Nu conștientizează că acțiunile lui îi deresponsabilizează pe ceilalți și îi mențin în stare de dependență și inadecvare.</a:t>
          </a:r>
        </a:p>
        <a:p>
          <a:pPr algn="l"/>
          <a:r>
            <a:rPr lang="ro-RO" sz="1000" baseline="0">
              <a:solidFill>
                <a:srgbClr val="D3AF5D"/>
              </a:solidFill>
            </a:rPr>
            <a:t>A crescut cu </a:t>
          </a:r>
          <a:r>
            <a:rPr lang="ro-RO" sz="1000" u="sng" baseline="0">
              <a:solidFill>
                <a:srgbClr val="D3AF5D"/>
              </a:solidFill>
            </a:rPr>
            <a:t>convingerea</a:t>
          </a:r>
          <a:r>
            <a:rPr lang="ro-RO" sz="1000" baseline="0">
              <a:solidFill>
                <a:srgbClr val="D3AF5D"/>
              </a:solidFill>
            </a:rPr>
            <a:t>: ”</a:t>
          </a:r>
          <a:r>
            <a:rPr lang="ro-RO" sz="1000" i="1" baseline="0">
              <a:solidFill>
                <a:srgbClr val="D3AF5D"/>
              </a:solidFill>
            </a:rPr>
            <a:t>Mă sacrific pentru ceilalți</a:t>
          </a:r>
          <a:r>
            <a:rPr lang="ro-RO" sz="1000" baseline="0">
              <a:solidFill>
                <a:srgbClr val="D3AF5D"/>
              </a:solidFill>
            </a:rPr>
            <a:t>”.</a:t>
          </a:r>
          <a:r>
            <a:rPr lang="en-US" sz="1000">
              <a:solidFill>
                <a:srgbClr val="D3AF5D"/>
              </a:solidFill>
            </a:rPr>
            <a:t> </a:t>
          </a:r>
          <a:endParaRPr lang="ro-RO" sz="1000">
            <a:solidFill>
              <a:srgbClr val="D3AF5D"/>
            </a:solidFill>
          </a:endParaRPr>
        </a:p>
        <a:p>
          <a:pPr algn="l"/>
          <a:r>
            <a:rPr lang="ro-RO" sz="1000">
              <a:solidFill>
                <a:srgbClr val="D3AF5D"/>
              </a:solidFill>
            </a:rPr>
            <a:t>Trăiește în </a:t>
          </a:r>
          <a:r>
            <a:rPr lang="ro-RO" sz="1000" u="sng">
              <a:solidFill>
                <a:srgbClr val="D3AF5D"/>
              </a:solidFill>
            </a:rPr>
            <a:t>scenariul</a:t>
          </a:r>
          <a:r>
            <a:rPr lang="ro-RO" sz="1000">
              <a:solidFill>
                <a:srgbClr val="D3AF5D"/>
              </a:solidFill>
            </a:rPr>
            <a:t>: ”</a:t>
          </a:r>
          <a:r>
            <a:rPr lang="ro-RO" sz="1000" i="1">
              <a:solidFill>
                <a:srgbClr val="D3AF5D"/>
              </a:solidFill>
            </a:rPr>
            <a:t>Fără liniște</a:t>
          </a:r>
          <a:r>
            <a:rPr lang="ro-RO" sz="1000">
              <a:solidFill>
                <a:srgbClr val="D3AF5D"/>
              </a:solidFill>
            </a:rPr>
            <a:t>”.</a:t>
          </a: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E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28572</xdr:rowOff>
    </xdr:from>
    <xdr:to>
      <xdr:col>21</xdr:col>
      <xdr:colOff>161925</xdr:colOff>
      <xdr:row>93</xdr:row>
      <xdr:rowOff>0</xdr:rowOff>
    </xdr:to>
    <xdr:sp macro="" textlink="">
      <xdr:nvSpPr>
        <xdr:cNvPr id="31" name="Dreptunghi 30">
          <a:extLst>
            <a:ext uri="{FF2B5EF4-FFF2-40B4-BE49-F238E27FC236}">
              <a16:creationId xmlns:a16="http://schemas.microsoft.com/office/drawing/2014/main" id="{00000000-0008-0000-0E00-00001F000000}"/>
            </a:ext>
          </a:extLst>
        </xdr:cNvPr>
        <xdr:cNvSpPr/>
      </xdr:nvSpPr>
      <xdr:spPr>
        <a:xfrm>
          <a:off x="8267699" y="1933572"/>
          <a:ext cx="4267201" cy="15592428"/>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E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E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solidFill>
              <a:srgbClr val="24353C"/>
            </a:solidFill>
          </a:endParaRPr>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F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F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F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F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10"/>
          <a:extLst>
            <a:ext uri="{FF2B5EF4-FFF2-40B4-BE49-F238E27FC236}">
              <a16:creationId xmlns:a16="http://schemas.microsoft.com/office/drawing/2014/main" id="{00000000-0008-0000-0F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1"/>
          <a:extLst>
            <a:ext uri="{FF2B5EF4-FFF2-40B4-BE49-F238E27FC236}">
              <a16:creationId xmlns:a16="http://schemas.microsoft.com/office/drawing/2014/main" id="{00000000-0008-0000-0F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2"/>
          <a:extLst>
            <a:ext uri="{FF2B5EF4-FFF2-40B4-BE49-F238E27FC236}">
              <a16:creationId xmlns:a16="http://schemas.microsoft.com/office/drawing/2014/main" id="{00000000-0008-0000-0F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3"/>
          <a:extLst>
            <a:ext uri="{FF2B5EF4-FFF2-40B4-BE49-F238E27FC236}">
              <a16:creationId xmlns:a16="http://schemas.microsoft.com/office/drawing/2014/main" id="{00000000-0008-0000-0F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5" name="Grupare 14">
          <a:extLst>
            <a:ext uri="{FF2B5EF4-FFF2-40B4-BE49-F238E27FC236}">
              <a16:creationId xmlns:a16="http://schemas.microsoft.com/office/drawing/2014/main" id="{00000000-0008-0000-0F00-00000F000000}"/>
            </a:ext>
          </a:extLst>
        </xdr:cNvPr>
        <xdr:cNvGrpSpPr/>
      </xdr:nvGrpSpPr>
      <xdr:grpSpPr>
        <a:xfrm>
          <a:off x="10591799" y="161925"/>
          <a:ext cx="2152650" cy="257175"/>
          <a:chOff x="571499" y="904875"/>
          <a:chExt cx="2152650" cy="257175"/>
        </a:xfrm>
      </xdr:grpSpPr>
      <xdr:sp macro="" textlink="">
        <xdr:nvSpPr>
          <xdr:cNvPr id="16" name="Dreptunghi: colțuri rotunjite 15">
            <a:extLst>
              <a:ext uri="{FF2B5EF4-FFF2-40B4-BE49-F238E27FC236}">
                <a16:creationId xmlns:a16="http://schemas.microsoft.com/office/drawing/2014/main" id="{00000000-0008-0000-0F00-000010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7" name="Imagin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14</xdr:col>
      <xdr:colOff>76199</xdr:colOff>
      <xdr:row>1</xdr:row>
      <xdr:rowOff>152400</xdr:rowOff>
    </xdr:from>
    <xdr:to>
      <xdr:col>17</xdr:col>
      <xdr:colOff>400049</xdr:colOff>
      <xdr:row>3</xdr:row>
      <xdr:rowOff>28575</xdr:rowOff>
    </xdr:to>
    <xdr:grpSp>
      <xdr:nvGrpSpPr>
        <xdr:cNvPr id="18" name="Grupare 17">
          <a:hlinkClick xmlns:r="http://schemas.openxmlformats.org/officeDocument/2006/relationships" r:id="rId15"/>
          <a:extLst>
            <a:ext uri="{FF2B5EF4-FFF2-40B4-BE49-F238E27FC236}">
              <a16:creationId xmlns:a16="http://schemas.microsoft.com/office/drawing/2014/main" id="{00000000-0008-0000-0F00-000012000000}"/>
            </a:ext>
          </a:extLst>
        </xdr:cNvPr>
        <xdr:cNvGrpSpPr/>
      </xdr:nvGrpSpPr>
      <xdr:grpSpPr>
        <a:xfrm>
          <a:off x="8381999" y="161925"/>
          <a:ext cx="2152650" cy="257175"/>
          <a:chOff x="571499" y="904875"/>
          <a:chExt cx="2152650" cy="257175"/>
        </a:xfrm>
      </xdr:grpSpPr>
      <xdr:sp macro="" textlink="">
        <xdr:nvSpPr>
          <xdr:cNvPr id="19" name="Dreptunghi: colțuri rotunjite 18">
            <a:extLst>
              <a:ext uri="{FF2B5EF4-FFF2-40B4-BE49-F238E27FC236}">
                <a16:creationId xmlns:a16="http://schemas.microsoft.com/office/drawing/2014/main" id="{00000000-0008-0000-0F00-000013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20" name="Imagin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2</xdr:col>
      <xdr:colOff>0</xdr:colOff>
      <xdr:row>32</xdr:row>
      <xdr:rowOff>142874</xdr:rowOff>
    </xdr:from>
    <xdr:to>
      <xdr:col>13</xdr:col>
      <xdr:colOff>600075</xdr:colOff>
      <xdr:row>39</xdr:row>
      <xdr:rowOff>138111</xdr:rowOff>
    </xdr:to>
    <xdr:graphicFrame macro="">
      <xdr:nvGraphicFramePr>
        <xdr:cNvPr id="25" name="Diagramă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53</xdr:row>
      <xdr:rowOff>0</xdr:rowOff>
    </xdr:from>
    <xdr:to>
      <xdr:col>13</xdr:col>
      <xdr:colOff>600075</xdr:colOff>
      <xdr:row>60</xdr:row>
      <xdr:rowOff>100012</xdr:rowOff>
    </xdr:to>
    <xdr:graphicFrame macro="">
      <xdr:nvGraphicFramePr>
        <xdr:cNvPr id="26" name="Diagramă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9524</xdr:colOff>
      <xdr:row>18</xdr:row>
      <xdr:rowOff>0</xdr:rowOff>
    </xdr:from>
    <xdr:to>
      <xdr:col>14</xdr:col>
      <xdr:colOff>9525</xdr:colOff>
      <xdr:row>25</xdr:row>
      <xdr:rowOff>152400</xdr:rowOff>
    </xdr:to>
    <xdr:graphicFrame macro="">
      <xdr:nvGraphicFramePr>
        <xdr:cNvPr id="30" name="Chart 10">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47624</xdr:colOff>
      <xdr:row>40</xdr:row>
      <xdr:rowOff>0</xdr:rowOff>
    </xdr:from>
    <xdr:to>
      <xdr:col>13</xdr:col>
      <xdr:colOff>600074</xdr:colOff>
      <xdr:row>48</xdr:row>
      <xdr:rowOff>66675</xdr:rowOff>
    </xdr:to>
    <xdr:graphicFrame macro="">
      <xdr:nvGraphicFramePr>
        <xdr:cNvPr id="31" name="Chart 1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39</xdr:row>
      <xdr:rowOff>180975</xdr:rowOff>
    </xdr:from>
    <xdr:to>
      <xdr:col>4</xdr:col>
      <xdr:colOff>285750</xdr:colOff>
      <xdr:row>48</xdr:row>
      <xdr:rowOff>57150</xdr:rowOff>
    </xdr:to>
    <xdr:graphicFrame macro="">
      <xdr:nvGraphicFramePr>
        <xdr:cNvPr id="28" name="Chart 10">
          <a:extLst>
            <a:ext uri="{FF2B5EF4-FFF2-40B4-BE49-F238E27FC236}">
              <a16:creationId xmlns:a16="http://schemas.microsoft.com/office/drawing/2014/main" id="{00000000-0008-0000-0F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solidFill>
              <a:srgbClr val="24353C"/>
            </a:solidFill>
          </a:endParaRPr>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1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1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1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10"/>
          <a:extLst>
            <a:ext uri="{FF2B5EF4-FFF2-40B4-BE49-F238E27FC236}">
              <a16:creationId xmlns:a16="http://schemas.microsoft.com/office/drawing/2014/main" id="{00000000-0008-0000-01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1"/>
          <a:extLst>
            <a:ext uri="{FF2B5EF4-FFF2-40B4-BE49-F238E27FC236}">
              <a16:creationId xmlns:a16="http://schemas.microsoft.com/office/drawing/2014/main" id="{00000000-0008-0000-01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2"/>
          <a:extLst>
            <a:ext uri="{FF2B5EF4-FFF2-40B4-BE49-F238E27FC236}">
              <a16:creationId xmlns:a16="http://schemas.microsoft.com/office/drawing/2014/main" id="{00000000-0008-0000-01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3"/>
          <a:extLst>
            <a:ext uri="{FF2B5EF4-FFF2-40B4-BE49-F238E27FC236}">
              <a16:creationId xmlns:a16="http://schemas.microsoft.com/office/drawing/2014/main" id="{00000000-0008-0000-01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4"/>
          <a:extLst>
            <a:ext uri="{FF2B5EF4-FFF2-40B4-BE49-F238E27FC236}">
              <a16:creationId xmlns:a16="http://schemas.microsoft.com/office/drawing/2014/main" id="{00000000-0008-0000-01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1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1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1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1</xdr:col>
      <xdr:colOff>9525</xdr:colOff>
      <xdr:row>5</xdr:row>
      <xdr:rowOff>180975</xdr:rowOff>
    </xdr:from>
    <xdr:to>
      <xdr:col>4</xdr:col>
      <xdr:colOff>495300</xdr:colOff>
      <xdr:row>7</xdr:row>
      <xdr:rowOff>19050</xdr:rowOff>
    </xdr:to>
    <xdr:sp macro="" textlink="">
      <xdr:nvSpPr>
        <xdr:cNvPr id="36" name="Dreptunghi 35">
          <a:extLst>
            <a:ext uri="{FF2B5EF4-FFF2-40B4-BE49-F238E27FC236}">
              <a16:creationId xmlns:a16="http://schemas.microsoft.com/office/drawing/2014/main" id="{00000000-0008-0000-0100-000024000000}"/>
            </a:ext>
          </a:extLst>
        </xdr:cNvPr>
        <xdr:cNvSpPr/>
      </xdr:nvSpPr>
      <xdr:spPr>
        <a:xfrm>
          <a:off x="9525" y="828675"/>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Prenume</a:t>
          </a:r>
          <a:r>
            <a:rPr lang="en-US" sz="1100" baseline="0">
              <a:solidFill>
                <a:srgbClr val="24353C"/>
              </a:solidFill>
            </a:rPr>
            <a:t> si nume utilizator</a:t>
          </a:r>
          <a:endParaRPr lang="ro-RO" sz="1100">
            <a:solidFill>
              <a:srgbClr val="24353C"/>
            </a:solidFill>
          </a:endParaRPr>
        </a:p>
      </xdr:txBody>
    </xdr:sp>
    <xdr:clientData/>
  </xdr:twoCellAnchor>
  <xdr:twoCellAnchor>
    <xdr:from>
      <xdr:col>1</xdr:col>
      <xdr:colOff>0</xdr:colOff>
      <xdr:row>8</xdr:row>
      <xdr:rowOff>0</xdr:rowOff>
    </xdr:from>
    <xdr:to>
      <xdr:col>4</xdr:col>
      <xdr:colOff>485775</xdr:colOff>
      <xdr:row>9</xdr:row>
      <xdr:rowOff>28575</xdr:rowOff>
    </xdr:to>
    <xdr:sp macro="" textlink="">
      <xdr:nvSpPr>
        <xdr:cNvPr id="37" name="Dreptunghi 36">
          <a:extLst>
            <a:ext uri="{FF2B5EF4-FFF2-40B4-BE49-F238E27FC236}">
              <a16:creationId xmlns:a16="http://schemas.microsoft.com/office/drawing/2014/main" id="{00000000-0008-0000-0100-000025000000}"/>
            </a:ext>
          </a:extLst>
        </xdr:cNvPr>
        <xdr:cNvSpPr/>
      </xdr:nvSpPr>
      <xdr:spPr>
        <a:xfrm>
          <a:off x="0" y="121920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Data</a:t>
          </a:r>
          <a:r>
            <a:rPr lang="en-US" sz="1100" baseline="0">
              <a:solidFill>
                <a:srgbClr val="24353C"/>
              </a:solidFill>
            </a:rPr>
            <a:t> inceperii utilizarii aplicatiei</a:t>
          </a:r>
          <a:endParaRPr lang="ro-RO" sz="1100">
            <a:solidFill>
              <a:srgbClr val="24353C"/>
            </a:solidFill>
          </a:endParaRPr>
        </a:p>
      </xdr:txBody>
    </xdr:sp>
    <xdr:clientData/>
  </xdr:twoCellAnchor>
  <xdr:twoCellAnchor>
    <xdr:from>
      <xdr:col>1</xdr:col>
      <xdr:colOff>0</xdr:colOff>
      <xdr:row>10</xdr:row>
      <xdr:rowOff>0</xdr:rowOff>
    </xdr:from>
    <xdr:to>
      <xdr:col>4</xdr:col>
      <xdr:colOff>485775</xdr:colOff>
      <xdr:row>11</xdr:row>
      <xdr:rowOff>28575</xdr:rowOff>
    </xdr:to>
    <xdr:sp macro="" textlink="">
      <xdr:nvSpPr>
        <xdr:cNvPr id="38" name="Dreptunghi 37">
          <a:extLst>
            <a:ext uri="{FF2B5EF4-FFF2-40B4-BE49-F238E27FC236}">
              <a16:creationId xmlns:a16="http://schemas.microsoft.com/office/drawing/2014/main" id="{00000000-0008-0000-0100-000026000000}"/>
            </a:ext>
          </a:extLst>
        </xdr:cNvPr>
        <xdr:cNvSpPr/>
      </xdr:nvSpPr>
      <xdr:spPr>
        <a:xfrm>
          <a:off x="0" y="160020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Soldul</a:t>
          </a:r>
          <a:r>
            <a:rPr lang="en-US" sz="1100" baseline="0">
              <a:solidFill>
                <a:srgbClr val="24353C"/>
              </a:solidFill>
            </a:rPr>
            <a:t> initial la start (cash / cont curent)</a:t>
          </a:r>
          <a:endParaRPr lang="ro-RO" sz="1100">
            <a:solidFill>
              <a:srgbClr val="24353C"/>
            </a:solidFill>
          </a:endParaRPr>
        </a:p>
      </xdr:txBody>
    </xdr:sp>
    <xdr:clientData/>
  </xdr:twoCellAnchor>
  <xdr:twoCellAnchor>
    <xdr:from>
      <xdr:col>1</xdr:col>
      <xdr:colOff>0</xdr:colOff>
      <xdr:row>12</xdr:row>
      <xdr:rowOff>0</xdr:rowOff>
    </xdr:from>
    <xdr:to>
      <xdr:col>4</xdr:col>
      <xdr:colOff>485775</xdr:colOff>
      <xdr:row>13</xdr:row>
      <xdr:rowOff>28575</xdr:rowOff>
    </xdr:to>
    <xdr:sp macro="" textlink="">
      <xdr:nvSpPr>
        <xdr:cNvPr id="39" name="Dreptunghi 38">
          <a:extLst>
            <a:ext uri="{FF2B5EF4-FFF2-40B4-BE49-F238E27FC236}">
              <a16:creationId xmlns:a16="http://schemas.microsoft.com/office/drawing/2014/main" id="{00000000-0008-0000-0100-000027000000}"/>
            </a:ext>
          </a:extLst>
        </xdr:cNvPr>
        <xdr:cNvSpPr/>
      </xdr:nvSpPr>
      <xdr:spPr>
        <a:xfrm>
          <a:off x="0" y="198120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Tinta</a:t>
          </a:r>
          <a:r>
            <a:rPr lang="en-US" sz="1100" baseline="0">
              <a:solidFill>
                <a:srgbClr val="24353C"/>
              </a:solidFill>
            </a:rPr>
            <a:t> lunara prognozata de economisire</a:t>
          </a:r>
          <a:endParaRPr lang="ro-RO" sz="1100">
            <a:solidFill>
              <a:srgbClr val="24353C"/>
            </a:solidFill>
          </a:endParaRPr>
        </a:p>
      </xdr:txBody>
    </xdr:sp>
    <xdr:clientData/>
  </xdr:twoCellAnchor>
  <xdr:twoCellAnchor>
    <xdr:from>
      <xdr:col>10</xdr:col>
      <xdr:colOff>0</xdr:colOff>
      <xdr:row>6</xdr:row>
      <xdr:rowOff>0</xdr:rowOff>
    </xdr:from>
    <xdr:to>
      <xdr:col>14</xdr:col>
      <xdr:colOff>9525</xdr:colOff>
      <xdr:row>7</xdr:row>
      <xdr:rowOff>28575</xdr:rowOff>
    </xdr:to>
    <xdr:sp macro="" textlink="">
      <xdr:nvSpPr>
        <xdr:cNvPr id="40" name="Dreptunghi 39">
          <a:extLst>
            <a:ext uri="{FF2B5EF4-FFF2-40B4-BE49-F238E27FC236}">
              <a16:creationId xmlns:a16="http://schemas.microsoft.com/office/drawing/2014/main" id="{00000000-0008-0000-0100-000028000000}"/>
            </a:ext>
          </a:extLst>
        </xdr:cNvPr>
        <xdr:cNvSpPr/>
      </xdr:nvSpPr>
      <xdr:spPr>
        <a:xfrm>
          <a:off x="5667375" y="83820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Economii</a:t>
          </a:r>
          <a:r>
            <a:rPr lang="en-US" sz="1100" baseline="0">
              <a:solidFill>
                <a:srgbClr val="24353C"/>
              </a:solidFill>
            </a:rPr>
            <a:t> existente in conturi personale</a:t>
          </a:r>
          <a:endParaRPr lang="ro-RO" sz="1100">
            <a:solidFill>
              <a:srgbClr val="24353C"/>
            </a:solidFill>
          </a:endParaRPr>
        </a:p>
      </xdr:txBody>
    </xdr:sp>
    <xdr:clientData/>
  </xdr:twoCellAnchor>
  <xdr:twoCellAnchor>
    <xdr:from>
      <xdr:col>1</xdr:col>
      <xdr:colOff>0</xdr:colOff>
      <xdr:row>14</xdr:row>
      <xdr:rowOff>0</xdr:rowOff>
    </xdr:from>
    <xdr:to>
      <xdr:col>4</xdr:col>
      <xdr:colOff>485775</xdr:colOff>
      <xdr:row>15</xdr:row>
      <xdr:rowOff>28575</xdr:rowOff>
    </xdr:to>
    <xdr:sp macro="" textlink="">
      <xdr:nvSpPr>
        <xdr:cNvPr id="41" name="Dreptunghi 40">
          <a:extLst>
            <a:ext uri="{FF2B5EF4-FFF2-40B4-BE49-F238E27FC236}">
              <a16:creationId xmlns:a16="http://schemas.microsoft.com/office/drawing/2014/main" id="{00000000-0008-0000-0100-000029000000}"/>
            </a:ext>
          </a:extLst>
        </xdr:cNvPr>
        <xdr:cNvSpPr/>
      </xdr:nvSpPr>
      <xdr:spPr>
        <a:xfrm>
          <a:off x="0" y="236220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Valoare</a:t>
          </a:r>
          <a:r>
            <a:rPr lang="en-US" sz="1100" baseline="0">
              <a:solidFill>
                <a:srgbClr val="24353C"/>
              </a:solidFill>
            </a:rPr>
            <a:t> actualizata a economiilor(RON)</a:t>
          </a:r>
          <a:endParaRPr lang="ro-RO" sz="1100">
            <a:solidFill>
              <a:srgbClr val="24353C"/>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21</xdr:row>
          <xdr:rowOff>0</xdr:rowOff>
        </xdr:from>
        <xdr:to>
          <xdr:col>3</xdr:col>
          <xdr:colOff>19050</xdr:colOff>
          <xdr:row>22</xdr:row>
          <xdr:rowOff>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9525</xdr:colOff>
          <xdr:row>22</xdr:row>
          <xdr:rowOff>19050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0</xdr:rowOff>
        </xdr:from>
        <xdr:to>
          <xdr:col>5</xdr:col>
          <xdr:colOff>9525</xdr:colOff>
          <xdr:row>22</xdr:row>
          <xdr:rowOff>19050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5</xdr:col>
          <xdr:colOff>638175</xdr:colOff>
          <xdr:row>22</xdr:row>
          <xdr:rowOff>19050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0</xdr:rowOff>
        </xdr:from>
        <xdr:to>
          <xdr:col>7</xdr:col>
          <xdr:colOff>9525</xdr:colOff>
          <xdr:row>22</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0</xdr:rowOff>
        </xdr:from>
        <xdr:to>
          <xdr:col>8</xdr:col>
          <xdr:colOff>9525</xdr:colOff>
          <xdr:row>22</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21</xdr:row>
          <xdr:rowOff>0</xdr:rowOff>
        </xdr:from>
        <xdr:to>
          <xdr:col>9</xdr:col>
          <xdr:colOff>9525</xdr:colOff>
          <xdr:row>22</xdr:row>
          <xdr:rowOff>19050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10</xdr:col>
          <xdr:colOff>9525</xdr:colOff>
          <xdr:row>22</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21</xdr:row>
          <xdr:rowOff>0</xdr:rowOff>
        </xdr:from>
        <xdr:to>
          <xdr:col>11</xdr:col>
          <xdr:colOff>9525</xdr:colOff>
          <xdr:row>22</xdr:row>
          <xdr:rowOff>19050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xdr:row>
          <xdr:rowOff>0</xdr:rowOff>
        </xdr:from>
        <xdr:to>
          <xdr:col>12</xdr:col>
          <xdr:colOff>9525</xdr:colOff>
          <xdr:row>22</xdr:row>
          <xdr:rowOff>19050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0</xdr:rowOff>
        </xdr:from>
        <xdr:to>
          <xdr:col>13</xdr:col>
          <xdr:colOff>9525</xdr:colOff>
          <xdr:row>22</xdr:row>
          <xdr:rowOff>19050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0</xdr:rowOff>
        </xdr:from>
        <xdr:to>
          <xdr:col>14</xdr:col>
          <xdr:colOff>9525</xdr:colOff>
          <xdr:row>22</xdr:row>
          <xdr:rowOff>19050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o-RO" sz="800" b="0" i="0" u="none" strike="noStrike" baseline="0">
                  <a:solidFill>
                    <a:srgbClr val="000000"/>
                  </a:solidFill>
                  <a:latin typeface="Tahoma"/>
                  <a:ea typeface="Tahoma"/>
                  <a:cs typeface="Tahoma"/>
                </a:rPr>
                <a:t>Depus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solidFill>
              <a:srgbClr val="24353C"/>
            </a:solidFill>
          </a:endParaRPr>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2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2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7"/>
          <a:extLst>
            <a:ext uri="{FF2B5EF4-FFF2-40B4-BE49-F238E27FC236}">
              <a16:creationId xmlns:a16="http://schemas.microsoft.com/office/drawing/2014/main" id="{00000000-0008-0000-02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8"/>
          <a:extLst>
            <a:ext uri="{FF2B5EF4-FFF2-40B4-BE49-F238E27FC236}">
              <a16:creationId xmlns:a16="http://schemas.microsoft.com/office/drawing/2014/main" id="{00000000-0008-0000-02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9"/>
          <a:extLst>
            <a:ext uri="{FF2B5EF4-FFF2-40B4-BE49-F238E27FC236}">
              <a16:creationId xmlns:a16="http://schemas.microsoft.com/office/drawing/2014/main" id="{00000000-0008-0000-02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10"/>
          <a:extLst>
            <a:ext uri="{FF2B5EF4-FFF2-40B4-BE49-F238E27FC236}">
              <a16:creationId xmlns:a16="http://schemas.microsoft.com/office/drawing/2014/main" id="{00000000-0008-0000-02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1"/>
          <a:extLst>
            <a:ext uri="{FF2B5EF4-FFF2-40B4-BE49-F238E27FC236}">
              <a16:creationId xmlns:a16="http://schemas.microsoft.com/office/drawing/2014/main" id="{00000000-0008-0000-02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2"/>
          <a:extLst>
            <a:ext uri="{FF2B5EF4-FFF2-40B4-BE49-F238E27FC236}">
              <a16:creationId xmlns:a16="http://schemas.microsoft.com/office/drawing/2014/main" id="{00000000-0008-0000-02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3"/>
          <a:extLst>
            <a:ext uri="{FF2B5EF4-FFF2-40B4-BE49-F238E27FC236}">
              <a16:creationId xmlns:a16="http://schemas.microsoft.com/office/drawing/2014/main" id="{00000000-0008-0000-02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5" name="Grupare 14">
          <a:hlinkClick xmlns:r="http://schemas.openxmlformats.org/officeDocument/2006/relationships" r:id="rId14"/>
          <a:extLst>
            <a:ext uri="{FF2B5EF4-FFF2-40B4-BE49-F238E27FC236}">
              <a16:creationId xmlns:a16="http://schemas.microsoft.com/office/drawing/2014/main" id="{00000000-0008-0000-0200-00000F000000}"/>
            </a:ext>
          </a:extLst>
        </xdr:cNvPr>
        <xdr:cNvGrpSpPr/>
      </xdr:nvGrpSpPr>
      <xdr:grpSpPr>
        <a:xfrm>
          <a:off x="10345881" y="152400"/>
          <a:ext cx="2138795" cy="257175"/>
          <a:chOff x="571499" y="904875"/>
          <a:chExt cx="2152650" cy="257175"/>
        </a:xfrm>
      </xdr:grpSpPr>
      <xdr:sp macro="" textlink="">
        <xdr:nvSpPr>
          <xdr:cNvPr id="16" name="Dreptunghi: colțuri rotunjite 15">
            <a:extLst>
              <a:ext uri="{FF2B5EF4-FFF2-40B4-BE49-F238E27FC236}">
                <a16:creationId xmlns:a16="http://schemas.microsoft.com/office/drawing/2014/main" id="{00000000-0008-0000-0200-000010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7" name="Imagin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14</xdr:col>
      <xdr:colOff>76199</xdr:colOff>
      <xdr:row>1</xdr:row>
      <xdr:rowOff>152400</xdr:rowOff>
    </xdr:from>
    <xdr:to>
      <xdr:col>17</xdr:col>
      <xdr:colOff>400049</xdr:colOff>
      <xdr:row>3</xdr:row>
      <xdr:rowOff>28575</xdr:rowOff>
    </xdr:to>
    <xdr:grpSp>
      <xdr:nvGrpSpPr>
        <xdr:cNvPr id="18" name="Grupare 17">
          <a:extLst>
            <a:ext uri="{FF2B5EF4-FFF2-40B4-BE49-F238E27FC236}">
              <a16:creationId xmlns:a16="http://schemas.microsoft.com/office/drawing/2014/main" id="{00000000-0008-0000-0200-000012000000}"/>
            </a:ext>
          </a:extLst>
        </xdr:cNvPr>
        <xdr:cNvGrpSpPr/>
      </xdr:nvGrpSpPr>
      <xdr:grpSpPr>
        <a:xfrm>
          <a:off x="8146472" y="152400"/>
          <a:ext cx="2142259" cy="257175"/>
          <a:chOff x="571499" y="904875"/>
          <a:chExt cx="2152650" cy="257175"/>
        </a:xfrm>
      </xdr:grpSpPr>
      <xdr:sp macro="" textlink="">
        <xdr:nvSpPr>
          <xdr:cNvPr id="19" name="Dreptunghi: colțuri rotunjite 18">
            <a:extLst>
              <a:ext uri="{FF2B5EF4-FFF2-40B4-BE49-F238E27FC236}">
                <a16:creationId xmlns:a16="http://schemas.microsoft.com/office/drawing/2014/main" id="{00000000-0008-0000-0200-000013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20" name="Imagin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14</xdr:col>
      <xdr:colOff>190499</xdr:colOff>
      <xdr:row>5</xdr:row>
      <xdr:rowOff>142872</xdr:rowOff>
    </xdr:from>
    <xdr:to>
      <xdr:col>21</xdr:col>
      <xdr:colOff>314324</xdr:colOff>
      <xdr:row>103</xdr:row>
      <xdr:rowOff>190499</xdr:rowOff>
    </xdr:to>
    <xdr:sp macro="" textlink="">
      <xdr:nvSpPr>
        <xdr:cNvPr id="21" name="CasetăText 20">
          <a:extLst>
            <a:ext uri="{FF2B5EF4-FFF2-40B4-BE49-F238E27FC236}">
              <a16:creationId xmlns:a16="http://schemas.microsoft.com/office/drawing/2014/main" id="{00000000-0008-0000-0200-000015000000}"/>
            </a:ext>
          </a:extLst>
        </xdr:cNvPr>
        <xdr:cNvSpPr txBox="1"/>
      </xdr:nvSpPr>
      <xdr:spPr>
        <a:xfrm>
          <a:off x="8296274" y="790572"/>
          <a:ext cx="4391025" cy="18716627"/>
        </a:xfrm>
        <a:prstGeom prst="rect">
          <a:avLst/>
        </a:prstGeom>
        <a:solidFill>
          <a:srgbClr val="24353C"/>
        </a:solidFill>
        <a:ln>
          <a:solidFill>
            <a:srgbClr val="D3AF5D"/>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1000" b="1" u="sng">
              <a:solidFill>
                <a:srgbClr val="D3AF5D"/>
              </a:solidFill>
              <a:effectLst/>
              <a:latin typeface="+mn-lt"/>
              <a:ea typeface="+mn-ea"/>
              <a:cs typeface="+mn-cs"/>
            </a:rPr>
            <a:t>Ce te-a determinat să folosești acest instrument de bugetare financiară?</a:t>
          </a:r>
        </a:p>
        <a:p>
          <a:endParaRPr lang="ro-RO" sz="1000">
            <a:solidFill>
              <a:srgbClr val="D3AF5D"/>
            </a:solidFill>
            <a:effectLst/>
            <a:latin typeface="+mn-lt"/>
            <a:ea typeface="+mn-ea"/>
            <a:cs typeface="+mn-cs"/>
          </a:endParaRPr>
        </a:p>
        <a:p>
          <a:r>
            <a:rPr lang="ro-RO" sz="1000">
              <a:solidFill>
                <a:srgbClr val="D3AF5D"/>
              </a:solidFill>
              <a:effectLst/>
              <a:latin typeface="+mn-lt"/>
              <a:ea typeface="+mn-ea"/>
              <a:cs typeface="+mn-cs"/>
            </a:rPr>
            <a:t>Ai</a:t>
          </a:r>
          <a:r>
            <a:rPr lang="ro-RO" sz="1000" baseline="0">
              <a:solidFill>
                <a:srgbClr val="D3AF5D"/>
              </a:solidFill>
              <a:effectLst/>
              <a:latin typeface="+mn-lt"/>
              <a:ea typeface="+mn-ea"/>
              <a:cs typeface="+mn-cs"/>
            </a:rPr>
            <a:t> un stres în legătură</a:t>
          </a:r>
          <a:r>
            <a:rPr lang="ro-RO" sz="1000">
              <a:solidFill>
                <a:srgbClr val="D3AF5D"/>
              </a:solidFill>
              <a:effectLst/>
              <a:latin typeface="+mn-lt"/>
              <a:ea typeface="+mn-ea"/>
              <a:cs typeface="+mn-cs"/>
            </a:rPr>
            <a:t> cu</a:t>
          </a:r>
          <a:r>
            <a:rPr lang="ro-RO" sz="1000" baseline="0">
              <a:solidFill>
                <a:srgbClr val="D3AF5D"/>
              </a:solidFill>
              <a:effectLst/>
              <a:latin typeface="+mn-lt"/>
              <a:ea typeface="+mn-ea"/>
              <a:cs typeface="+mn-cs"/>
            </a:rPr>
            <a:t> banii</a:t>
          </a:r>
          <a:r>
            <a:rPr lang="ro-RO" sz="1000">
              <a:solidFill>
                <a:srgbClr val="D3AF5D"/>
              </a:solidFill>
              <a:effectLst/>
              <a:latin typeface="+mn-lt"/>
              <a:ea typeface="+mn-ea"/>
              <a:cs typeface="+mn-cs"/>
            </a:rPr>
            <a:t>? Ai</a:t>
          </a:r>
          <a:r>
            <a:rPr lang="ro-RO" sz="1000" baseline="0">
              <a:solidFill>
                <a:srgbClr val="D3AF5D"/>
              </a:solidFill>
              <a:effectLst/>
              <a:latin typeface="+mn-lt"/>
              <a:ea typeface="+mn-ea"/>
              <a:cs typeface="+mn-cs"/>
            </a:rPr>
            <a:t> îngrijorări față</a:t>
          </a:r>
          <a:r>
            <a:rPr lang="ro-RO" sz="1000">
              <a:solidFill>
                <a:srgbClr val="D3AF5D"/>
              </a:solidFill>
              <a:effectLst/>
              <a:latin typeface="+mn-lt"/>
              <a:ea typeface="+mn-ea"/>
              <a:cs typeface="+mn-cs"/>
            </a:rPr>
            <a:t> de excesul sau de incapacitatea ta de a economisi? </a:t>
          </a:r>
        </a:p>
        <a:p>
          <a:r>
            <a:rPr lang="ro-RO" sz="1000">
              <a:solidFill>
                <a:srgbClr val="D3AF5D"/>
              </a:solidFill>
              <a:effectLst/>
              <a:latin typeface="+mn-lt"/>
              <a:ea typeface="+mn-ea"/>
              <a:cs typeface="+mn-cs"/>
            </a:rPr>
            <a:t>Poate că finanțele tale sunt sigure, dar tot nu poți să-ți depășești neliniștea în legătură cu banii. Poate că neînțelegerile legate de cheltuieli generează discuții între tine și partenerul de</a:t>
          </a:r>
          <a:r>
            <a:rPr lang="ro-RO" sz="1000" baseline="0">
              <a:solidFill>
                <a:srgbClr val="D3AF5D"/>
              </a:solidFill>
              <a:effectLst/>
              <a:latin typeface="+mn-lt"/>
              <a:ea typeface="+mn-ea"/>
              <a:cs typeface="+mn-cs"/>
            </a:rPr>
            <a:t> viață</a:t>
          </a:r>
          <a:r>
            <a:rPr lang="ro-RO" sz="1000">
              <a:solidFill>
                <a:srgbClr val="D3AF5D"/>
              </a:solidFill>
              <a:effectLst/>
              <a:latin typeface="+mn-lt"/>
              <a:ea typeface="+mn-ea"/>
              <a:cs typeface="+mn-cs"/>
            </a:rPr>
            <a:t> sau poate aveți probleme în a vorbi cu copiii dvs. sau cu alți membri ai familiei despre bani. </a:t>
          </a:r>
        </a:p>
        <a:p>
          <a:r>
            <a:rPr lang="ro-RO" sz="1000">
              <a:solidFill>
                <a:srgbClr val="D3AF5D"/>
              </a:solidFill>
              <a:effectLst/>
              <a:latin typeface="+mn-lt"/>
              <a:ea typeface="+mn-ea"/>
              <a:cs typeface="+mn-cs"/>
            </a:rPr>
            <a:t>Indiferent dacă întâmpinați dificultăți în gestionarea</a:t>
          </a:r>
          <a:r>
            <a:rPr lang="ro-RO" sz="1000" baseline="0">
              <a:solidFill>
                <a:srgbClr val="D3AF5D"/>
              </a:solidFill>
              <a:effectLst/>
              <a:latin typeface="+mn-lt"/>
              <a:ea typeface="+mn-ea"/>
              <a:cs typeface="+mn-cs"/>
            </a:rPr>
            <a:t> investițiilor personale sau în încercarea de a nu te îndatora peste posibilități</a:t>
          </a:r>
          <a:r>
            <a:rPr lang="ro-RO" sz="1000">
              <a:solidFill>
                <a:srgbClr val="D3AF5D"/>
              </a:solidFill>
              <a:effectLst/>
              <a:latin typeface="+mn-lt"/>
              <a:ea typeface="+mn-ea"/>
              <a:cs typeface="+mn-cs"/>
            </a:rPr>
            <a:t>, un lucru este cert: nu sunteți</a:t>
          </a:r>
          <a:r>
            <a:rPr lang="ro-RO" sz="1000" baseline="0">
              <a:solidFill>
                <a:srgbClr val="D3AF5D"/>
              </a:solidFill>
              <a:effectLst/>
              <a:latin typeface="+mn-lt"/>
              <a:ea typeface="+mn-ea"/>
              <a:cs typeface="+mn-cs"/>
            </a:rPr>
            <a:t> deloc singurele persoane cu astfel de probleme.</a:t>
          </a:r>
          <a:r>
            <a:rPr lang="ro-RO" sz="1000">
              <a:solidFill>
                <a:srgbClr val="D3AF5D"/>
              </a:solidFill>
              <a:effectLst/>
              <a:latin typeface="+mn-lt"/>
              <a:ea typeface="+mn-ea"/>
              <a:cs typeface="+mn-cs"/>
            </a:rPr>
            <a:t> </a:t>
          </a:r>
        </a:p>
        <a:p>
          <a:endParaRPr lang="ro-RO" sz="1000">
            <a:solidFill>
              <a:srgbClr val="D3AF5D"/>
            </a:solidFill>
            <a:effectLst/>
            <a:latin typeface="+mn-lt"/>
            <a:ea typeface="+mn-ea"/>
            <a:cs typeface="+mn-cs"/>
          </a:endParaRPr>
        </a:p>
        <a:p>
          <a:r>
            <a:rPr lang="ro-RO" sz="1000">
              <a:solidFill>
                <a:srgbClr val="D3AF5D"/>
              </a:solidFill>
              <a:effectLst/>
              <a:latin typeface="+mn-lt"/>
              <a:ea typeface="+mn-ea"/>
              <a:cs typeface="+mn-cs"/>
            </a:rPr>
            <a:t>Majoritatea oamenilor au o relație complicată cu banii</a:t>
          </a:r>
          <a:r>
            <a:rPr lang="ro-RO" sz="1000" baseline="0">
              <a:solidFill>
                <a:srgbClr val="D3AF5D"/>
              </a:solidFill>
              <a:effectLst/>
              <a:latin typeface="+mn-lt"/>
              <a:ea typeface="+mn-ea"/>
              <a:cs typeface="+mn-cs"/>
            </a:rPr>
            <a:t> și mulți dintre ei au un mod de relaționare disfuncțional. Aproape toți oamenii cred, așa cum ne destăinuie terapeuții financiari Ted și Brad Klontz, autorii lucrării ”Mind over money”, într-o ”</a:t>
          </a:r>
          <a:r>
            <a:rPr lang="ro-RO" sz="1000" b="1" u="sng" baseline="0">
              <a:solidFill>
                <a:srgbClr val="D3AF5D"/>
              </a:solidFill>
              <a:effectLst/>
              <a:latin typeface="+mn-lt"/>
              <a:ea typeface="+mn-ea"/>
              <a:cs typeface="+mn-cs"/>
            </a:rPr>
            <a:t>mare minciună” </a:t>
          </a:r>
          <a:r>
            <a:rPr lang="ro-RO" sz="1000" baseline="0">
              <a:solidFill>
                <a:srgbClr val="D3AF5D"/>
              </a:solidFill>
              <a:effectLst/>
              <a:latin typeface="+mn-lt"/>
              <a:ea typeface="+mn-ea"/>
              <a:cs typeface="+mn-cs"/>
            </a:rPr>
            <a:t>legată de finanțele personale. Și tu poți crede acest lucru.</a:t>
          </a:r>
        </a:p>
        <a:p>
          <a:endParaRPr lang="ro-RO" sz="1000" baseline="0">
            <a:solidFill>
              <a:srgbClr val="D3AF5D"/>
            </a:solidFill>
            <a:effectLst/>
            <a:latin typeface="+mn-lt"/>
            <a:ea typeface="+mn-ea"/>
            <a:cs typeface="+mn-cs"/>
          </a:endParaRPr>
        </a:p>
        <a:p>
          <a:r>
            <a:rPr lang="ro-RO" sz="1000" baseline="0">
              <a:solidFill>
                <a:srgbClr val="D3AF5D"/>
              </a:solidFill>
              <a:effectLst/>
              <a:latin typeface="+mn-lt"/>
              <a:ea typeface="+mn-ea"/>
              <a:cs typeface="+mn-cs"/>
            </a:rPr>
            <a:t>Poți crede că dificultățile financiare pe care le traversezi uneori sunt din vina ta. Că ele provin din lenevia ta, nebunia ta, lăcomia ta sau prostia ta. Nimic mai fals.</a:t>
          </a:r>
        </a:p>
        <a:p>
          <a:endParaRPr lang="ro-RO" sz="1000" baseline="0">
            <a:solidFill>
              <a:srgbClr val="D3AF5D"/>
            </a:solidFill>
            <a:effectLst/>
            <a:latin typeface="+mn-lt"/>
            <a:ea typeface="+mn-ea"/>
            <a:cs typeface="+mn-cs"/>
          </a:endParaRPr>
        </a:p>
        <a:p>
          <a:r>
            <a:rPr lang="ro-RO" sz="1000" baseline="0">
              <a:solidFill>
                <a:srgbClr val="D3AF5D"/>
              </a:solidFill>
              <a:effectLst/>
              <a:latin typeface="+mn-lt"/>
              <a:ea typeface="+mn-ea"/>
              <a:cs typeface="+mn-cs"/>
            </a:rPr>
            <a:t>Comportamentele financiare cronice de auto-apărare și auto-distructive nu sunt generate de rațiune și gândirea conștientă. Ele au cauze psihologice ce vin din zona semi-conștientului și inconștientului iar rădăcinile lor sunt mult mai profunde ajungând până în perioada copilăriei când se formează principalele comportamente umane. </a:t>
          </a:r>
        </a:p>
        <a:p>
          <a:endParaRPr lang="ro-RO" sz="1000" baseline="0">
            <a:solidFill>
              <a:srgbClr val="D3AF5D"/>
            </a:solidFill>
            <a:effectLst/>
            <a:latin typeface="+mn-lt"/>
            <a:ea typeface="+mn-ea"/>
            <a:cs typeface="+mn-cs"/>
          </a:endParaRPr>
        </a:p>
        <a:p>
          <a:r>
            <a:rPr lang="ro-RO" sz="1000" b="1" u="sng" baseline="0">
              <a:solidFill>
                <a:srgbClr val="D3AF5D"/>
              </a:solidFill>
              <a:effectLst/>
              <a:latin typeface="+mn-lt"/>
              <a:ea typeface="+mn-ea"/>
              <a:cs typeface="+mn-cs"/>
            </a:rPr>
            <a:t>Ce trebuie să faci când știi ce trebuie să faci dar nu poți face asta?</a:t>
          </a:r>
        </a:p>
        <a:p>
          <a:endParaRPr lang="ro-RO" sz="1000" b="1" u="sng"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Mulți cred că problemele financiare provin din ignoranța proprie cu privire la complicatul domeniu al finanțelor personale și lipsa de informații. Fals!</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Ai citit până azi zeci de pagini de informații financiare, ai învățat probabil în diverse cursuri sau workshop-uri strategii de bugetare sau investiții. Și? Problemele au dispărut? Crezi că dacă vei economisi mai mult sau vei cheltui mai puțin vor dispărea?</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Nu lipsa de informații sau metode ori strategii este problema ci lipsa unor astfel de informații și instrumente calificate. Acesta constituie și motivul pentru care am ales ca în paginile lunare ale bugetului să punem astfel de informații din zona ”</a:t>
          </a:r>
          <a:r>
            <a:rPr lang="ro-RO" sz="1000" b="0" i="1" u="none" baseline="0">
              <a:solidFill>
                <a:srgbClr val="D3AF5D"/>
              </a:solidFill>
              <a:effectLst/>
              <a:latin typeface="+mn-lt"/>
              <a:ea typeface="+mn-ea"/>
              <a:cs typeface="+mn-cs"/>
            </a:rPr>
            <a:t>științelor creierului</a:t>
          </a:r>
          <a:r>
            <a:rPr lang="ro-RO" sz="1000" b="0" u="none" baseline="0">
              <a:solidFill>
                <a:srgbClr val="D3AF5D"/>
              </a:solidFill>
              <a:effectLst/>
              <a:latin typeface="+mn-lt"/>
              <a:ea typeface="+mn-ea"/>
              <a:cs typeface="+mn-cs"/>
            </a:rPr>
            <a:t>” (neuroștințele) care au legătură cu comportamentul financiar. Mai multe noutăți găsești pe https://echilibru.eu/ .</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Poți începe să folosești acest instrument care te va ajuta să realizezi economii. Este un prim pas. Oamenii nu iubesc bugetele, nu le place să țină bugete. E complicat. Să stai zilinic și să scrii cât ai plătit pe 2 roșii, 3 fire de ceapă, o cutie de antinevralgic, etc. este chiar complicat. Nici contabil dacă ai fi nu ți-ar plăcea acest lucru.</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Am creat un instrument de monitorizare și control al finanțelor personale pe cât de simplu pe atât de consistent. Avantajele sale sunt concrete:</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îți poți stabili după nevoi anul fiscal ( poți începe să lucrezi cu 01.05.2018 - 30.04.2019)</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veniturile (credit) și cheltuielile (debit) sunt încadrate în 9(nouă) categorii după cum urmează:</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1. </a:t>
          </a:r>
          <a:r>
            <a:rPr lang="ro-RO" sz="1200" b="1" u="sng" baseline="0">
              <a:solidFill>
                <a:srgbClr val="D3AF5D"/>
              </a:solidFill>
              <a:effectLst/>
              <a:latin typeface="+mn-lt"/>
              <a:ea typeface="+mn-ea"/>
              <a:cs typeface="+mn-cs"/>
            </a:rPr>
            <a:t>Venituri</a:t>
          </a:r>
          <a:r>
            <a:rPr lang="ro-RO" sz="1000" b="0" u="none"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u="none" baseline="0">
              <a:solidFill>
                <a:srgbClr val="D3AF5D"/>
              </a:solidFill>
              <a:effectLst/>
              <a:latin typeface="+mn-lt"/>
              <a:ea typeface="+mn-ea"/>
              <a:cs typeface="+mn-cs"/>
            </a:rPr>
            <a:t>: salariu, pensie, pensie alimentară, rente, comisioane, chirii din bunuri închiriate, prime, împrumuturi de la instituții bancare sau persoane, etc.</a:t>
          </a:r>
          <a:endParaRPr lang="en-US" sz="1000" b="0" u="none" baseline="0">
            <a:solidFill>
              <a:srgbClr val="D3AF5D"/>
            </a:solidFill>
            <a:effectLst/>
            <a:latin typeface="+mn-lt"/>
            <a:ea typeface="+mn-ea"/>
            <a:cs typeface="+mn-cs"/>
          </a:endParaRP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a:t>
          </a:r>
          <a:r>
            <a:rPr lang="ro-RO" sz="1200" b="1" u="sng" baseline="0">
              <a:solidFill>
                <a:srgbClr val="D3AF5D"/>
              </a:solidFill>
              <a:effectLst/>
              <a:latin typeface="+mn-lt"/>
              <a:ea typeface="+mn-ea"/>
              <a:cs typeface="+mn-cs"/>
            </a:rPr>
            <a:t>Cheltuieli</a:t>
          </a:r>
          <a:r>
            <a:rPr lang="ro-RO" sz="1000" b="0" u="none" baseline="0">
              <a:solidFill>
                <a:srgbClr val="D3AF5D"/>
              </a:solidFill>
              <a:effectLst/>
              <a:latin typeface="+mn-lt"/>
              <a:ea typeface="+mn-ea"/>
              <a:cs typeface="+mn-cs"/>
            </a:rPr>
            <a:t>:</a:t>
          </a:r>
          <a:endParaRPr lang="en-US" sz="1000" b="0" u="none" baseline="0">
            <a:solidFill>
              <a:srgbClr val="D3AF5D"/>
            </a:solidFill>
            <a:effectLst/>
            <a:latin typeface="+mn-lt"/>
            <a:ea typeface="+mn-ea"/>
            <a:cs typeface="+mn-cs"/>
          </a:endParaRP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u="none"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5. Cotidiene - tip ”</a:t>
          </a:r>
          <a:r>
            <a:rPr lang="ro-RO" sz="1000" b="0" i="1" u="none" baseline="0">
              <a:solidFill>
                <a:srgbClr val="D3AF5D"/>
              </a:solidFill>
              <a:effectLst/>
              <a:latin typeface="+mn-lt"/>
              <a:ea typeface="+mn-ea"/>
              <a:cs typeface="+mn-cs"/>
            </a:rPr>
            <a:t>daily living</a:t>
          </a:r>
          <a:r>
            <a:rPr lang="ro-RO" sz="1000" b="0" u="none"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9. Economii - sume economisite care se depun în cele două fonduri personale - cel de investiții și/sau cel cu rol de rezervă financiară.</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paginile conțin filtre cu subtotaluri care te ajută să vezi valorile pe diverse categorii de cheltuieli</a:t>
          </a:r>
        </a:p>
        <a:p>
          <a:r>
            <a:rPr lang="ro-RO" sz="1000" b="0" u="none" baseline="0">
              <a:solidFill>
                <a:srgbClr val="D3AF5D"/>
              </a:solidFill>
              <a:effectLst/>
              <a:latin typeface="+mn-lt"/>
              <a:ea typeface="+mn-ea"/>
              <a:cs typeface="+mn-cs"/>
            </a:rPr>
            <a:t>- poți lista oricând un raport de stare financiară care îți arată situația financiară la momentul solicitat</a:t>
          </a:r>
        </a:p>
        <a:p>
          <a:r>
            <a:rPr lang="ro-RO" sz="1000" b="0" u="none" baseline="0">
              <a:solidFill>
                <a:srgbClr val="D3AF5D"/>
              </a:solidFill>
              <a:effectLst/>
              <a:latin typeface="+mn-lt"/>
              <a:ea typeface="+mn-ea"/>
              <a:cs typeface="+mn-cs"/>
            </a:rPr>
            <a:t>- alte avantaje </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Înainte de a începe să folosești acest instrument intră în pagina Setări și efectuează următoarele operațiuni:</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completează câmpul cu numele și prenumele</a:t>
          </a:r>
        </a:p>
        <a:p>
          <a:r>
            <a:rPr lang="ro-RO" sz="1000" b="0" u="none" baseline="0">
              <a:solidFill>
                <a:srgbClr val="D3AF5D"/>
              </a:solidFill>
              <a:effectLst/>
              <a:latin typeface="+mn-lt"/>
              <a:ea typeface="+mn-ea"/>
              <a:cs typeface="+mn-cs"/>
            </a:rPr>
            <a:t>- completează data de începere a utilizării ( sub forma 1mai și enter sau 01.05.2018 și enter). Poți folosi orice altă lună.</a:t>
          </a:r>
        </a:p>
        <a:p>
          <a:r>
            <a:rPr lang="ro-RO" sz="1000" b="0" u="none" baseline="0">
              <a:solidFill>
                <a:srgbClr val="D3AF5D"/>
              </a:solidFill>
              <a:effectLst/>
              <a:latin typeface="+mn-lt"/>
              <a:ea typeface="+mn-ea"/>
              <a:cs typeface="+mn-cs"/>
            </a:rPr>
            <a:t>- scrie soldul inițial la start (dacă începi de la o anumită valoare în cash)</a:t>
          </a:r>
        </a:p>
        <a:p>
          <a:r>
            <a:rPr lang="ro-RO" sz="1000" b="0" u="none" baseline="0">
              <a:solidFill>
                <a:srgbClr val="D3AF5D"/>
              </a:solidFill>
              <a:effectLst/>
              <a:latin typeface="+mn-lt"/>
              <a:ea typeface="+mn-ea"/>
              <a:cs typeface="+mn-cs"/>
            </a:rPr>
            <a:t>- stabilește ținta lunară de economisire</a:t>
          </a:r>
        </a:p>
        <a:p>
          <a:r>
            <a:rPr lang="ro-RO" sz="1000" b="0" u="none" baseline="0">
              <a:solidFill>
                <a:srgbClr val="D3AF5D"/>
              </a:solidFill>
              <a:effectLst/>
              <a:latin typeface="+mn-lt"/>
              <a:ea typeface="+mn-ea"/>
              <a:cs typeface="+mn-cs"/>
            </a:rPr>
            <a:t>- introdu și eventualele economii existente</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După ce începi să folosești instrumentul poți merge apoi pe nivelul următor participând la unul dintre </a:t>
          </a:r>
          <a:r>
            <a:rPr lang="ro-RO" sz="1000" b="1" u="none" baseline="0">
              <a:solidFill>
                <a:srgbClr val="D3AF5D"/>
              </a:solidFill>
              <a:effectLst/>
              <a:latin typeface="+mn-lt"/>
              <a:ea typeface="+mn-ea"/>
              <a:cs typeface="+mn-cs"/>
            </a:rPr>
            <a:t>seminariile de specialitate  </a:t>
          </a:r>
          <a:r>
            <a:rPr lang="ro-RO" sz="1000" b="0" u="none" baseline="0">
              <a:solidFill>
                <a:srgbClr val="D3AF5D"/>
              </a:solidFill>
              <a:effectLst/>
              <a:latin typeface="+mn-lt"/>
              <a:ea typeface="+mn-ea"/>
              <a:cs typeface="+mn-cs"/>
            </a:rPr>
            <a:t>dezvoltate de https://echilibru.eu/ pe tematica ”Neuroștiințe și bani”. Acesta este ”next level” pentru succesul tău financiar.</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Știu că pot părea părtinitor dar... atunci când vine vorba de bani acest seminar de sănătate și psihologie financiară de la </a:t>
          </a:r>
          <a:r>
            <a:rPr lang="ro-RO" sz="1000" b="1" u="none" baseline="0">
              <a:solidFill>
                <a:srgbClr val="D3AF5D"/>
              </a:solidFill>
              <a:effectLst/>
              <a:latin typeface="+mn-lt"/>
              <a:ea typeface="+mn-ea"/>
              <a:cs typeface="+mn-cs"/>
            </a:rPr>
            <a:t>e</a:t>
          </a:r>
          <a:r>
            <a:rPr lang="ro-RO" sz="1000" b="1" u="none" baseline="0">
              <a:solidFill>
                <a:schemeClr val="accent2"/>
              </a:solidFill>
              <a:effectLst/>
              <a:latin typeface="+mn-lt"/>
              <a:ea typeface="+mn-ea"/>
              <a:cs typeface="+mn-cs"/>
            </a:rPr>
            <a:t>Q</a:t>
          </a:r>
          <a:r>
            <a:rPr lang="ro-RO" sz="1000" b="1" u="none" baseline="0">
              <a:solidFill>
                <a:srgbClr val="D3AF5D"/>
              </a:solidFill>
              <a:effectLst/>
              <a:latin typeface="+mn-lt"/>
              <a:ea typeface="+mn-ea"/>
              <a:cs typeface="+mn-cs"/>
            </a:rPr>
            <a:t>uilibrium</a:t>
          </a:r>
          <a:r>
            <a:rPr lang="ro-RO" sz="1000" b="0" u="none" baseline="0">
              <a:solidFill>
                <a:srgbClr val="D3AF5D"/>
              </a:solidFill>
              <a:effectLst/>
              <a:latin typeface="+mn-lt"/>
              <a:ea typeface="+mn-ea"/>
              <a:cs typeface="+mn-cs"/>
            </a:rPr>
            <a:t> va fi cu siguranță cel mai important seminar la care ai participat până azi.</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Mult succes în utilizare! </a:t>
          </a:r>
        </a:p>
        <a:p>
          <a:endParaRPr lang="ro-RO" sz="1000" b="0" u="none"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                                                                                                                                                                                                             Cu considerație, Sorin </a:t>
          </a:r>
        </a:p>
        <a:p>
          <a:endParaRPr lang="ro-RO" sz="1000" b="0" u="none" baseline="0">
            <a:solidFill>
              <a:srgbClr val="D3AF5D"/>
            </a:solidFill>
            <a:effectLst/>
            <a:latin typeface="+mn-lt"/>
            <a:ea typeface="+mn-ea"/>
            <a:cs typeface="+mn-cs"/>
          </a:endParaRPr>
        </a:p>
        <a:p>
          <a:endParaRPr lang="ro-RO" sz="1000" baseline="0">
            <a:solidFill>
              <a:srgbClr val="D3AF5D"/>
            </a:solidFill>
            <a:effectLst/>
            <a:latin typeface="+mn-lt"/>
            <a:ea typeface="+mn-ea"/>
            <a:cs typeface="+mn-cs"/>
          </a:endParaRPr>
        </a:p>
        <a:p>
          <a:endParaRPr lang="ro-RO" sz="1000">
            <a:solidFill>
              <a:srgbClr val="D3AF5D"/>
            </a:solidFill>
            <a:effectLst/>
            <a:latin typeface="+mn-lt"/>
            <a:ea typeface="+mn-ea"/>
            <a:cs typeface="+mn-cs"/>
          </a:endParaRPr>
        </a:p>
        <a:p>
          <a:endParaRPr lang="ro-RO" sz="1000">
            <a:solidFill>
              <a:srgbClr val="D3AF5D"/>
            </a:solidFill>
            <a:effectLst/>
            <a:latin typeface="+mn-lt"/>
            <a:ea typeface="+mn-ea"/>
            <a:cs typeface="+mn-cs"/>
          </a:endParaRPr>
        </a:p>
        <a:p>
          <a:endParaRPr lang="ro-RO" sz="1000">
            <a:solidFill>
              <a:srgbClr val="D3AF5D"/>
            </a:solidFill>
          </a:endParaRPr>
        </a:p>
      </xdr:txBody>
    </xdr:sp>
    <xdr:clientData/>
  </xdr:twoCellAnchor>
  <xdr:twoCellAnchor>
    <xdr:from>
      <xdr:col>8</xdr:col>
      <xdr:colOff>19050</xdr:colOff>
      <xdr:row>33</xdr:row>
      <xdr:rowOff>133350</xdr:rowOff>
    </xdr:from>
    <xdr:to>
      <xdr:col>10</xdr:col>
      <xdr:colOff>571500</xdr:colOff>
      <xdr:row>34</xdr:row>
      <xdr:rowOff>123825</xdr:rowOff>
    </xdr:to>
    <xdr:sp macro="" textlink="">
      <xdr:nvSpPr>
        <xdr:cNvPr id="22" name="Dreptunghi 21">
          <a:hlinkClick xmlns:r="http://schemas.openxmlformats.org/officeDocument/2006/relationships" r:id="rId17"/>
          <a:extLst>
            <a:ext uri="{FF2B5EF4-FFF2-40B4-BE49-F238E27FC236}">
              <a16:creationId xmlns:a16="http://schemas.microsoft.com/office/drawing/2014/main" id="{00000000-0008-0000-0200-000016000000}"/>
            </a:ext>
          </a:extLst>
        </xdr:cNvPr>
        <xdr:cNvSpPr/>
      </xdr:nvSpPr>
      <xdr:spPr>
        <a:xfrm>
          <a:off x="4467225" y="6115050"/>
          <a:ext cx="1771650" cy="18097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2</xdr:col>
      <xdr:colOff>219074</xdr:colOff>
      <xdr:row>65</xdr:row>
      <xdr:rowOff>19050</xdr:rowOff>
    </xdr:from>
    <xdr:to>
      <xdr:col>7</xdr:col>
      <xdr:colOff>380999</xdr:colOff>
      <xdr:row>66</xdr:row>
      <xdr:rowOff>9525</xdr:rowOff>
    </xdr:to>
    <xdr:sp macro="" textlink="">
      <xdr:nvSpPr>
        <xdr:cNvPr id="25" name="Dreptunghi 24">
          <a:hlinkClick xmlns:r="http://schemas.openxmlformats.org/officeDocument/2006/relationships" r:id="rId17"/>
          <a:extLst>
            <a:ext uri="{FF2B5EF4-FFF2-40B4-BE49-F238E27FC236}">
              <a16:creationId xmlns:a16="http://schemas.microsoft.com/office/drawing/2014/main" id="{00000000-0008-0000-0200-000019000000}"/>
            </a:ext>
          </a:extLst>
        </xdr:cNvPr>
        <xdr:cNvSpPr/>
      </xdr:nvSpPr>
      <xdr:spPr>
        <a:xfrm>
          <a:off x="895349" y="12096750"/>
          <a:ext cx="3324225" cy="18097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114301</xdr:colOff>
      <xdr:row>12</xdr:row>
      <xdr:rowOff>57151</xdr:rowOff>
    </xdr:from>
    <xdr:to>
      <xdr:col>13</xdr:col>
      <xdr:colOff>495300</xdr:colOff>
      <xdr:row>13</xdr:row>
      <xdr:rowOff>152400</xdr:rowOff>
    </xdr:to>
    <xdr:sp macro="" textlink="">
      <xdr:nvSpPr>
        <xdr:cNvPr id="24" name="CasetăText 23">
          <a:extLst>
            <a:ext uri="{FF2B5EF4-FFF2-40B4-BE49-F238E27FC236}">
              <a16:creationId xmlns:a16="http://schemas.microsoft.com/office/drawing/2014/main" id="{00000000-0008-0000-0200-000018000000}"/>
            </a:ext>
          </a:extLst>
        </xdr:cNvPr>
        <xdr:cNvSpPr txBox="1"/>
      </xdr:nvSpPr>
      <xdr:spPr>
        <a:xfrm>
          <a:off x="114301" y="2038351"/>
          <a:ext cx="7877174" cy="285749"/>
        </a:xfrm>
        <a:prstGeom prst="rect">
          <a:avLst/>
        </a:prstGeom>
        <a:solidFill>
          <a:srgbClr val="D3AF5D"/>
        </a:solidFill>
        <a:ln>
          <a:solidFill>
            <a:srgbClr val="D3AF5D"/>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en-US" sz="1400" b="1" u="sng">
              <a:solidFill>
                <a:srgbClr val="24353C"/>
              </a:solidFill>
              <a:effectLst/>
              <a:latin typeface="+mn-lt"/>
              <a:ea typeface="+mn-ea"/>
              <a:cs typeface="+mn-cs"/>
            </a:rPr>
            <a:t>INSTRUCTIUNI</a:t>
          </a:r>
          <a:r>
            <a:rPr lang="en-US" sz="1400" b="1" u="sng" baseline="0">
              <a:solidFill>
                <a:srgbClr val="24353C"/>
              </a:solidFill>
              <a:effectLst/>
              <a:latin typeface="+mn-lt"/>
              <a:ea typeface="+mn-ea"/>
              <a:cs typeface="+mn-cs"/>
            </a:rPr>
            <a:t> DE UTILIZARE</a:t>
          </a:r>
          <a:endParaRPr lang="ro-RO" sz="1400" b="1" u="sng">
            <a:solidFill>
              <a:srgbClr val="24353C"/>
            </a:solidFill>
            <a:effectLst/>
            <a:latin typeface="+mn-lt"/>
            <a:ea typeface="+mn-ea"/>
            <a:cs typeface="+mn-cs"/>
          </a:endParaRPr>
        </a:p>
        <a:p>
          <a:endParaRPr lang="ro-RO" sz="1000">
            <a:solidFill>
              <a:srgbClr val="24353C"/>
            </a:solidFill>
            <a:effectLst/>
            <a:latin typeface="+mn-lt"/>
            <a:ea typeface="+mn-ea"/>
            <a:cs typeface="+mn-cs"/>
          </a:endParaRPr>
        </a:p>
        <a:p>
          <a:endParaRPr lang="ro-RO" sz="1000" b="0" u="none" baseline="0">
            <a:solidFill>
              <a:srgbClr val="24353C"/>
            </a:solidFill>
            <a:effectLst/>
            <a:latin typeface="+mn-lt"/>
            <a:ea typeface="+mn-ea"/>
            <a:cs typeface="+mn-cs"/>
          </a:endParaRPr>
        </a:p>
        <a:p>
          <a:endParaRPr lang="ro-RO" sz="1000" baseline="0">
            <a:solidFill>
              <a:srgbClr val="24353C"/>
            </a:solidFill>
            <a:effectLst/>
            <a:latin typeface="+mn-lt"/>
            <a:ea typeface="+mn-ea"/>
            <a:cs typeface="+mn-cs"/>
          </a:endParaRPr>
        </a:p>
        <a:p>
          <a:endParaRPr lang="ro-RO" sz="1000">
            <a:solidFill>
              <a:srgbClr val="24353C"/>
            </a:solidFill>
            <a:effectLst/>
            <a:latin typeface="+mn-lt"/>
            <a:ea typeface="+mn-ea"/>
            <a:cs typeface="+mn-cs"/>
          </a:endParaRPr>
        </a:p>
        <a:p>
          <a:endParaRPr lang="ro-RO" sz="1000">
            <a:solidFill>
              <a:srgbClr val="24353C"/>
            </a:solidFill>
            <a:effectLst/>
            <a:latin typeface="+mn-lt"/>
            <a:ea typeface="+mn-ea"/>
            <a:cs typeface="+mn-cs"/>
          </a:endParaRPr>
        </a:p>
        <a:p>
          <a:endParaRPr lang="ro-RO" sz="1000">
            <a:solidFill>
              <a:srgbClr val="24353C"/>
            </a:solidFill>
          </a:endParaRPr>
        </a:p>
      </xdr:txBody>
    </xdr:sp>
    <xdr:clientData/>
  </xdr:twoCellAnchor>
  <xdr:twoCellAnchor>
    <xdr:from>
      <xdr:col>1</xdr:col>
      <xdr:colOff>114300</xdr:colOff>
      <xdr:row>14</xdr:row>
      <xdr:rowOff>180968</xdr:rowOff>
    </xdr:from>
    <xdr:to>
      <xdr:col>13</xdr:col>
      <xdr:colOff>504825</xdr:colOff>
      <xdr:row>241</xdr:row>
      <xdr:rowOff>161925</xdr:rowOff>
    </xdr:to>
    <xdr:sp macro="" textlink="">
      <xdr:nvSpPr>
        <xdr:cNvPr id="27" name="CasetăText 26">
          <a:extLst>
            <a:ext uri="{FF2B5EF4-FFF2-40B4-BE49-F238E27FC236}">
              <a16:creationId xmlns:a16="http://schemas.microsoft.com/office/drawing/2014/main" id="{00000000-0008-0000-0200-00001B000000}"/>
            </a:ext>
          </a:extLst>
        </xdr:cNvPr>
        <xdr:cNvSpPr txBox="1"/>
      </xdr:nvSpPr>
      <xdr:spPr>
        <a:xfrm>
          <a:off x="114300" y="2543168"/>
          <a:ext cx="7886700" cy="43224457"/>
        </a:xfrm>
        <a:prstGeom prst="rect">
          <a:avLst/>
        </a:prstGeom>
        <a:solidFill>
          <a:srgbClr val="24353C"/>
        </a:solidFill>
        <a:ln>
          <a:solidFill>
            <a:srgbClr val="D3AF5D"/>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1400" b="1" u="sng">
              <a:solidFill>
                <a:schemeClr val="accent2"/>
              </a:solidFill>
              <a:effectLst/>
              <a:latin typeface="+mn-lt"/>
              <a:ea typeface="+mn-ea"/>
              <a:cs typeface="+mn-cs"/>
            </a:rPr>
            <a:t>PASUL</a:t>
          </a:r>
          <a:r>
            <a:rPr lang="ro-RO" sz="1400" b="1" u="sng" baseline="0">
              <a:solidFill>
                <a:schemeClr val="accent2"/>
              </a:solidFill>
              <a:effectLst/>
              <a:latin typeface="+mn-lt"/>
              <a:ea typeface="+mn-ea"/>
              <a:cs typeface="+mn-cs"/>
            </a:rPr>
            <a:t> 1 - </a:t>
          </a:r>
          <a:r>
            <a:rPr lang="ro-RO" sz="1400" b="0" u="sng" baseline="0">
              <a:solidFill>
                <a:schemeClr val="accent2"/>
              </a:solidFill>
              <a:effectLst/>
              <a:latin typeface="+mn-lt"/>
              <a:ea typeface="+mn-ea"/>
              <a:cs typeface="+mn-cs"/>
            </a:rPr>
            <a:t>setări aplicație</a:t>
          </a:r>
        </a:p>
        <a:p>
          <a:endParaRPr lang="ro-RO" sz="1000" b="1" u="sng" baseline="0">
            <a:solidFill>
              <a:srgbClr val="D3AF5D"/>
            </a:solidFill>
            <a:effectLst/>
            <a:latin typeface="+mn-lt"/>
            <a:ea typeface="+mn-ea"/>
            <a:cs typeface="+mn-cs"/>
          </a:endParaRPr>
        </a:p>
        <a:p>
          <a:r>
            <a:rPr lang="ro-RO" sz="1000" b="0" u="none" baseline="0">
              <a:solidFill>
                <a:srgbClr val="D3AF5D"/>
              </a:solidFill>
              <a:effectLst/>
              <a:latin typeface="+mn-lt"/>
              <a:ea typeface="+mn-ea"/>
              <a:cs typeface="+mn-cs"/>
            </a:rPr>
            <a:t>Intră în ”Setări aplicație” și completează câmpurile cu datele solicitate. </a:t>
          </a:r>
        </a:p>
        <a:p>
          <a:endParaRPr lang="ro-RO" sz="1000" b="0" u="none">
            <a:solidFill>
              <a:srgbClr val="D3AF5D"/>
            </a:solidFill>
            <a:effectLst/>
            <a:latin typeface="+mn-lt"/>
            <a:ea typeface="+mn-ea"/>
            <a:cs typeface="+mn-cs"/>
          </a:endParaRPr>
        </a:p>
        <a:p>
          <a:endParaRPr lang="ro-RO" sz="1000">
            <a:solidFill>
              <a:srgbClr val="D3AF5D"/>
            </a:solidFill>
            <a:effectLst/>
            <a:latin typeface="+mn-lt"/>
            <a:ea typeface="+mn-ea"/>
            <a:cs typeface="+mn-cs"/>
          </a:endParaRPr>
        </a:p>
        <a:p>
          <a:endParaRPr lang="ro-RO" sz="1000" b="0" u="none" baseline="0">
            <a:solidFill>
              <a:srgbClr val="D3AF5D"/>
            </a:solidFill>
            <a:effectLst/>
            <a:latin typeface="+mn-lt"/>
            <a:ea typeface="+mn-ea"/>
            <a:cs typeface="+mn-cs"/>
          </a:endParaRPr>
        </a:p>
        <a:p>
          <a:endParaRPr lang="ro-RO" sz="1000" baseline="0">
            <a:solidFill>
              <a:srgbClr val="D3AF5D"/>
            </a:solidFill>
            <a:effectLst/>
            <a:latin typeface="+mn-lt"/>
            <a:ea typeface="+mn-ea"/>
            <a:cs typeface="+mn-cs"/>
          </a:endParaRPr>
        </a:p>
        <a:p>
          <a:endParaRPr lang="ro-RO" sz="1000">
            <a:solidFill>
              <a:srgbClr val="D3AF5D"/>
            </a:solidFill>
            <a:effectLst/>
            <a:latin typeface="+mn-lt"/>
            <a:ea typeface="+mn-ea"/>
            <a:cs typeface="+mn-cs"/>
          </a:endParaRPr>
        </a:p>
        <a:p>
          <a:endParaRPr lang="ro-RO" sz="1000">
            <a:solidFill>
              <a:srgbClr val="D3AF5D"/>
            </a:solidFill>
            <a:effectLst/>
            <a:latin typeface="+mn-lt"/>
            <a:ea typeface="+mn-ea"/>
            <a:cs typeface="+mn-cs"/>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r>
            <a:rPr lang="ro-RO" sz="1000">
              <a:solidFill>
                <a:srgbClr val="D3AF5D"/>
              </a:solidFill>
            </a:rPr>
            <a:t>1.1</a:t>
          </a:r>
          <a:r>
            <a:rPr lang="ro-RO" sz="1000" baseline="0">
              <a:solidFill>
                <a:srgbClr val="D3AF5D"/>
              </a:solidFill>
            </a:rPr>
            <a:t> - introdu prenumele și numele. Acestea vor apărea pe prima pagină a aplicației (pagina ”Enter”).</a:t>
          </a:r>
        </a:p>
        <a:p>
          <a:r>
            <a:rPr lang="ro-RO" sz="1000" baseline="0">
              <a:solidFill>
                <a:srgbClr val="D3AF5D"/>
              </a:solidFill>
            </a:rPr>
            <a:t>1.2 - schimbă data cu care vei începe folosirea aplicației. Data trebuie să fie cu 01 a lunii în care vei începe. Poți introduce spre exemplu data sub </a:t>
          </a:r>
        </a:p>
        <a:p>
          <a:r>
            <a:rPr lang="ro-RO" sz="1000" baseline="0">
              <a:solidFill>
                <a:srgbClr val="D3AF5D"/>
              </a:solidFill>
            </a:rPr>
            <a:t>         forma ”</a:t>
          </a:r>
          <a:r>
            <a:rPr lang="ro-RO" sz="1000" i="1" baseline="0">
              <a:solidFill>
                <a:srgbClr val="D3AF5D"/>
              </a:solidFill>
            </a:rPr>
            <a:t>01mai</a:t>
          </a:r>
          <a:r>
            <a:rPr lang="ro-RO" sz="1000" baseline="0">
              <a:solidFill>
                <a:srgbClr val="D3AF5D"/>
              </a:solidFill>
            </a:rPr>
            <a:t>” iar aplicația va genera automat în câmp data sub forma 01.05.2018</a:t>
          </a:r>
        </a:p>
        <a:p>
          <a:r>
            <a:rPr lang="ro-RO" sz="1000" baseline="0">
              <a:solidFill>
                <a:srgbClr val="D3AF5D"/>
              </a:solidFill>
            </a:rPr>
            <a:t>1.3 - introdu soldul inițial la start care se referă la suma de bani pe care o ai în cash (nu în conturi de economii)</a:t>
          </a:r>
        </a:p>
        <a:p>
          <a:r>
            <a:rPr lang="ro-RO" sz="1000" baseline="0">
              <a:solidFill>
                <a:srgbClr val="D3AF5D"/>
              </a:solidFill>
            </a:rPr>
            <a:t>1.4 - introdu ținta lunară de economisire, adică ce sumă îți propui lunar să economisești și să o depui într-unul dintre conturile tale de economii</a:t>
          </a:r>
        </a:p>
        <a:p>
          <a:r>
            <a:rPr lang="ro-RO" sz="1000" baseline="0">
              <a:solidFill>
                <a:srgbClr val="D3AF5D"/>
              </a:solidFill>
            </a:rPr>
            <a:t>1.5 - valoarea actualizată a economiilor existente este generată automat după ce sunt completate câmpurile 1.6, 1.7, 1.8</a:t>
          </a:r>
        </a:p>
        <a:p>
          <a:r>
            <a:rPr lang="ro-RO" sz="1000" baseline="0">
              <a:solidFill>
                <a:srgbClr val="D3AF5D"/>
              </a:solidFill>
            </a:rPr>
            <a:t>1.6 - verifică periodic și actualizează manual cursul EUR după cursul BNR din ziua respectivă</a:t>
          </a:r>
        </a:p>
        <a:p>
          <a:r>
            <a:rPr lang="ro-RO" sz="1000" baseline="0">
              <a:solidFill>
                <a:srgbClr val="D3AF5D"/>
              </a:solidFill>
            </a:rPr>
            <a:t>1.7 / 1.8 - câmpuri pentru două conturi personale care constituie rezerva financiară: unul de economii (preferabil în RON) și unul de investiții.</a:t>
          </a:r>
        </a:p>
        <a:p>
          <a:r>
            <a:rPr lang="ro-RO" sz="1000" baseline="0">
              <a:solidFill>
                <a:srgbClr val="D3AF5D"/>
              </a:solidFill>
            </a:rPr>
            <a:t>          - ori de câte ori depui în conturi sume provenite din economiile realizate lunar actualizează data depunerii și bifează în cartușul care conține câmpurile Prognozate / Realizate depunerea în cont.</a:t>
          </a: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r>
            <a:rPr lang="ro-RO" sz="1000" baseline="0">
              <a:solidFill>
                <a:srgbClr val="D3AF5D"/>
              </a:solidFill>
            </a:rPr>
            <a:t>În momentul în care a fost introdus în câmpul 1.4 soldul inițial la start (300 de lei în exemplul de mai sus) aplicația calculează automat pentru fiecare lună din cele 12 o sumă egală cu 300 la sume prognozate pentru economisire calculând și ținta anuală în valoare de 3.600 lei.</a:t>
          </a:r>
        </a:p>
        <a:p>
          <a:r>
            <a:rPr lang="ro-RO" sz="1000" baseline="0">
              <a:solidFill>
                <a:srgbClr val="D3AF5D"/>
              </a:solidFill>
            </a:rPr>
            <a:t>Celulele ”Deficit” și ”Excedent” calculează automat dacă ținta de economisire a fost sub prognoză sau a fost depășită ceea ce ar fi și mai bine.</a:t>
          </a: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r>
            <a:rPr lang="ro-RO" sz="1000" baseline="0">
              <a:solidFill>
                <a:srgbClr val="D3AF5D"/>
              </a:solidFill>
            </a:rPr>
            <a:t>Când în foile lunare de calcul au fost selectate în categoria ”Economii” sume destinate economisirii acestea vor apărea automat pe rândul ”Realizate” din acest cartuș. Dacă sumele din luna respectivă (în imaginea de mai sus cele corespuzătoare lunii mai - 400 lei și iunie - 270 lei) au fost depuse fizic și în conturile de economii atunci folosește bifa ”Depus” și celula de deasupra își va schimba culoarea în ”verde” indicându-ți că operațiunea a fost făcută.</a:t>
          </a:r>
        </a:p>
        <a:p>
          <a:r>
            <a:rPr lang="ro-RO" sz="1000" baseline="0">
              <a:solidFill>
                <a:srgbClr val="D3AF5D"/>
              </a:solidFill>
            </a:rPr>
            <a:t>După ce banii au fost depuși în cont trebuie actualizate câmpurile 1.7 respectiv 1.8 cu noile sume depuse și data depuneriilor.</a:t>
          </a: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r>
            <a:rPr lang="ro-RO" sz="1000" baseline="0">
              <a:solidFill>
                <a:srgbClr val="D3AF5D"/>
              </a:solidFill>
            </a:rPr>
            <a:t>Pentru a naviga în continuare în aplicație folosește meniurile de mai sus care conțin link-uri către foile de calcul respective. Pentru a intra în pagina primei luni (foiai de calcul a primei luni) apasă pe butonul asociat acestei luni (în exemplul de mai sus ”</a:t>
          </a:r>
          <a:r>
            <a:rPr lang="ro-RO" sz="1000" i="1" baseline="0">
              <a:solidFill>
                <a:srgbClr val="D3AF5D"/>
              </a:solidFill>
            </a:rPr>
            <a:t>mai 2018</a:t>
          </a:r>
          <a:r>
            <a:rPr lang="ro-RO" sz="1000" baseline="0">
              <a:solidFill>
                <a:srgbClr val="D3AF5D"/>
              </a:solidFill>
            </a:rPr>
            <a:t>”).</a:t>
          </a:r>
        </a:p>
        <a:p>
          <a:endParaRPr lang="ro-RO" sz="1000" baseline="0">
            <a:solidFill>
              <a:srgbClr val="D3AF5D"/>
            </a:solidFill>
          </a:endParaRPr>
        </a:p>
        <a:p>
          <a:r>
            <a:rPr lang="ro-RO" sz="1400" b="1" u="sng" baseline="0">
              <a:solidFill>
                <a:schemeClr val="accent2"/>
              </a:solidFill>
            </a:rPr>
            <a:t>PASUL 2 </a:t>
          </a:r>
          <a:r>
            <a:rPr lang="ro-RO" sz="1400" u="sng" baseline="0">
              <a:solidFill>
                <a:schemeClr val="accent2"/>
              </a:solidFill>
            </a:rPr>
            <a:t>- utilizarea paginilor lunare</a:t>
          </a:r>
        </a:p>
        <a:p>
          <a:endParaRPr lang="ro-RO" sz="1000" u="sng" baseline="0">
            <a:solidFill>
              <a:srgbClr val="D3AF5D"/>
            </a:solidFill>
          </a:endParaRPr>
        </a:p>
        <a:p>
          <a:endParaRPr lang="ro-RO" sz="1000" u="sng" baseline="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endParaRPr lang="ro-RO" sz="1000">
            <a:solidFill>
              <a:srgbClr val="D3AF5D"/>
            </a:solidFill>
          </a:endParaRPr>
        </a:p>
        <a:p>
          <a:r>
            <a:rPr lang="ro-RO" sz="1000" b="1" u="sng">
              <a:solidFill>
                <a:schemeClr val="accent2"/>
              </a:solidFill>
            </a:rPr>
            <a:t>În partea de sus </a:t>
          </a:r>
          <a:r>
            <a:rPr lang="ro-RO" sz="1000">
              <a:solidFill>
                <a:srgbClr val="D3AF5D"/>
              </a:solidFill>
            </a:rPr>
            <a:t>a foii</a:t>
          </a:r>
          <a:r>
            <a:rPr lang="ro-RO" sz="1000" baseline="0">
              <a:solidFill>
                <a:srgbClr val="D3AF5D"/>
              </a:solidFill>
            </a:rPr>
            <a:t> lunare de calcul găsești următoarele date care se completează automat:</a:t>
          </a:r>
        </a:p>
        <a:p>
          <a:endParaRPr lang="ro-RO" sz="1000" baseline="0">
            <a:solidFill>
              <a:srgbClr val="D3AF5D"/>
            </a:solidFill>
          </a:endParaRPr>
        </a:p>
        <a:p>
          <a:r>
            <a:rPr lang="ro-RO" sz="1000">
              <a:solidFill>
                <a:srgbClr val="D3AF5D"/>
              </a:solidFill>
            </a:rPr>
            <a:t>               ”Rezerva” - afișează valoarea up-to-date a economiilor existente în cele două conturi de economisire (așa cum a fost introdusă manual în pagina ”Setări” a aplicației.</a:t>
          </a:r>
        </a:p>
        <a:p>
          <a:endParaRPr lang="ro-RO" sz="1000">
            <a:solidFill>
              <a:srgbClr val="D3AF5D"/>
            </a:solidFill>
          </a:endParaRPr>
        </a:p>
        <a:p>
          <a:r>
            <a:rPr lang="ro-RO" sz="1000">
              <a:solidFill>
                <a:srgbClr val="D3AF5D"/>
              </a:solidFill>
            </a:rPr>
            <a:t>               ”Sold</a:t>
          </a:r>
          <a:r>
            <a:rPr lang="ro-RO" sz="1000" baseline="0">
              <a:solidFill>
                <a:srgbClr val="D3AF5D"/>
              </a:solidFill>
            </a:rPr>
            <a:t> inițial” - afișează suma de bani cash cu care se începe folosirea aplicației de economisire.</a:t>
          </a:r>
        </a:p>
        <a:p>
          <a:r>
            <a:rPr lang="ro-RO" sz="1000" baseline="0">
              <a:solidFill>
                <a:srgbClr val="D3AF5D"/>
              </a:solidFill>
            </a:rPr>
            <a:t>               ”Debit” - afișează valoarea totală a cheltuielor realizate în luna curentă</a:t>
          </a:r>
        </a:p>
        <a:p>
          <a:r>
            <a:rPr lang="ro-RO" sz="1000" baseline="0">
              <a:solidFill>
                <a:srgbClr val="D3AF5D"/>
              </a:solidFill>
            </a:rPr>
            <a:t>               ”Credit” - afișează valoarea totală a veniturilor realizate în luna curentă</a:t>
          </a:r>
        </a:p>
        <a:p>
          <a:r>
            <a:rPr lang="ro-RO" sz="1000" baseline="0">
              <a:solidFill>
                <a:srgbClr val="D3AF5D"/>
              </a:solidFill>
            </a:rPr>
            <a:t>               ”Sold final lună” - afișează valoarea sumelor rămase necheltuite în luna curentă. Această valoare se reportează automat în luna următoare.</a:t>
          </a:r>
        </a:p>
        <a:p>
          <a:endParaRPr lang="ro-RO" sz="1000" baseline="0">
            <a:solidFill>
              <a:srgbClr val="D3AF5D"/>
            </a:solidFill>
          </a:endParaRPr>
        </a:p>
        <a:p>
          <a:r>
            <a:rPr lang="ro-RO" sz="1000" baseline="0">
              <a:solidFill>
                <a:srgbClr val="D3AF5D"/>
              </a:solidFill>
            </a:rPr>
            <a:t>               ”Economii în luna/anul” - afișează valoarea economiilor realizate în luna curentă. Această valoare este evidențiată doar dacă în coloana ”Categoria” a fost selectată opțiunea ”Economii”. Acești bani se vor depune în conturile personale destinate economiilor. </a:t>
          </a:r>
        </a:p>
        <a:p>
          <a:r>
            <a:rPr lang="ro-RO" sz="1000" baseline="0">
              <a:solidFill>
                <a:srgbClr val="D3AF5D"/>
              </a:solidFill>
            </a:rPr>
            <a:t>                </a:t>
          </a:r>
          <a:r>
            <a:rPr lang="ro-RO" sz="1000" b="1" u="sng" baseline="0">
              <a:solidFill>
                <a:schemeClr val="accent2"/>
              </a:solidFill>
            </a:rPr>
            <a:t>Tips and tricks </a:t>
          </a:r>
          <a:r>
            <a:rPr lang="ro-RO" sz="1000" baseline="0">
              <a:solidFill>
                <a:srgbClr val="D3AF5D"/>
              </a:solidFill>
            </a:rPr>
            <a:t>- </a:t>
          </a:r>
          <a:r>
            <a:rPr lang="ro-RO" sz="1000" baseline="0">
              <a:solidFill>
                <a:schemeClr val="accent2"/>
              </a:solidFill>
            </a:rPr>
            <a:t>recomandat este atunci când încasezi veniturile primul lucru pe care ar trebui să-l faci este să economisești punând în cont suma economisită.</a:t>
          </a:r>
        </a:p>
        <a:p>
          <a:endParaRPr lang="ro-RO" sz="1000" baseline="0">
            <a:solidFill>
              <a:schemeClr val="accent2"/>
            </a:solidFill>
          </a:endParaRPr>
        </a:p>
        <a:p>
          <a:r>
            <a:rPr lang="ro-RO" sz="1000" baseline="0">
              <a:solidFill>
                <a:schemeClr val="accent2"/>
              </a:solidFill>
            </a:rPr>
            <a:t>               </a:t>
          </a:r>
          <a:r>
            <a:rPr lang="ro-RO" sz="1000" baseline="0">
              <a:solidFill>
                <a:srgbClr val="D3AF5D"/>
              </a:solidFill>
            </a:rPr>
            <a:t>”Tranzacții” - afișează numărul de tranzacții (din coloana ”Detalii tranzacții”) efectuate în luna curentă.</a:t>
          </a:r>
        </a:p>
        <a:p>
          <a:r>
            <a:rPr lang="ro-RO" sz="1000" baseline="0">
              <a:solidFill>
                <a:srgbClr val="D3AF5D"/>
              </a:solidFill>
            </a:rPr>
            <a:t>               ”Filtru debit” - afișează valoarea totală a cheltuielilor din luna curentă sau valoarea (generată automat) a cheltuielilor din una sau mai multe </a:t>
          </a:r>
        </a:p>
        <a:p>
          <a:r>
            <a:rPr lang="ro-RO" sz="1000" baseline="0">
              <a:solidFill>
                <a:srgbClr val="D3AF5D"/>
              </a:solidFill>
            </a:rPr>
            <a:t>                                         categorii ori surse de cheltuieli atunci când sunt folosite filtre de selecție.</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               ”Filtru credit” - afișează valoarea totală a veniturilor din luna curentă sau valoarea (generată automat) a veniturilor din sursele de venit </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                                           atunci când sunt folosite filtre de selecție.</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1" u="sng" baseline="0">
              <a:solidFill>
                <a:schemeClr val="accent2"/>
              </a:solidFill>
              <a:effectLst/>
              <a:latin typeface="+mn-lt"/>
              <a:ea typeface="+mn-ea"/>
              <a:cs typeface="+mn-cs"/>
            </a:rPr>
            <a:t>În partea dreaptă </a:t>
          </a:r>
          <a:r>
            <a:rPr lang="ro-RO" sz="1000" baseline="0">
              <a:solidFill>
                <a:srgbClr val="D3AF5D"/>
              </a:solidFill>
              <a:effectLst/>
              <a:latin typeface="+mn-lt"/>
              <a:ea typeface="+mn-ea"/>
              <a:cs typeface="+mn-cs"/>
            </a:rPr>
            <a:t>a fiecărei foi lunare de calcul </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este postată o casetă care conține în scop de informare</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elemente din NeuroEconomics, Financial Therapy și </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Financial Behavior.</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În ultimile cinci foi lunare de calcul este o sinteză a celor</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cinci tipologii financiare de risc din România.</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1" baseline="0">
              <a:solidFill>
                <a:schemeClr val="accent2"/>
              </a:solidFill>
              <a:effectLst/>
              <a:latin typeface="+mn-lt"/>
              <a:ea typeface="+mn-ea"/>
              <a:cs typeface="+mn-cs"/>
            </a:rPr>
            <a:t>În partea de jos </a:t>
          </a:r>
          <a:r>
            <a:rPr lang="ro-RO" sz="1000" baseline="0">
              <a:solidFill>
                <a:srgbClr val="D3AF5D"/>
              </a:solidFill>
              <a:effectLst/>
              <a:latin typeface="+mn-lt"/>
              <a:ea typeface="+mn-ea"/>
              <a:cs typeface="+mn-cs"/>
            </a:rPr>
            <a:t>a foii lunare de calcul se găseșc coloanele în care se introduc manual tranzacțiile. Fiecare coloană este prevăzută cu filtru de date astfel încât verificarea datelor pe anumite categorii, date, surse, debit sau credit să fie facilă.</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Coloana ”Categoria” - conține un număr de 9 categorii (1 fiind venituri și 8 reprezentând cheltuielile). În momentul în care săgeata mouse este pe   </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                                        celula din această coloană în partea dreaptă a celului apare un buton de listă din care poate fi selectată categoria dorită.</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                                      - mai multe detalii despre categorii sunt afișate în caseta ”Explicații” afișată în partea dreaptă a fiecărei foi lunare de calcul sub </a:t>
          </a: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                                        caseta care conține noțiunile introductive din NeuroEconomics, Financial Therapy și Financial Behavior.</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Coloana ”Data” - se completează cu data în care are loc tranzacția. Data poate fi introdusă sub formă prescurtată (ex. 1mai) aplicația generând automat data sub forma 01.05.2018</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Coloana ”Detalii tranzacție” - se completează cu detaliile unei tranzacții aferente unei categorii. Mai multe detalii se găsesc în caseta ”Explicații”.</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Coloana ”Debit” - se completează cu sumele cheltuite</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latin typeface="+mn-lt"/>
              <a:ea typeface="+mn-ea"/>
              <a:cs typeface="+mn-cs"/>
            </a:rPr>
            <a:t>Coloana ”Credit” - se completează cu sumele încasate din sursele de venit.</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400" b="1" u="sng" baseline="0">
              <a:solidFill>
                <a:schemeClr val="accent2"/>
              </a:solidFill>
              <a:effectLst/>
              <a:latin typeface="+mn-lt"/>
              <a:ea typeface="+mn-ea"/>
              <a:cs typeface="+mn-cs"/>
            </a:rPr>
            <a:t>Filtrarea datelor din foaia lunară de calcul</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a:solidFill>
                <a:srgbClr val="D3AF5D"/>
              </a:solidFill>
              <a:effectLst/>
            </a:rPr>
            <a:t>Poți utiliza filtrele de coloană pentru a vedea mai ușor</a:t>
          </a:r>
          <a:r>
            <a:rPr lang="ro-RO" sz="1000" baseline="0">
              <a:solidFill>
                <a:srgbClr val="D3AF5D"/>
              </a:solidFill>
              <a:effectLst/>
            </a:rPr>
            <a:t> valorile din coloanele selectate. La selectarea filtrului unei coloane se va deschide o casetă care conține toate câmpurile din coloana respectivă.</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rPr>
            <a:t>Debifează caseta ”Selectare totală” iar apoi bizează doar caseta cu categoria pe care vrei să evaluezi(în exemplul de mai jos ”Locuința” apoi apasă pe ”OK”.</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baseline="0">
              <a:solidFill>
                <a:srgbClr val="D3AF5D"/>
              </a:solidFill>
              <a:effectLst/>
            </a:rPr>
            <a:t>Numărul de operațiuni care conțin categoria ”Locuința” precum și valoarea acestora vor fi afișate. Pentru a afișa din nou situația completă intră în filtrul coloanei , bifează ”Selectare totală” și apoi ”OK”.</a:t>
          </a: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o-RO" sz="1400" b="1" u="sng" baseline="0">
              <a:solidFill>
                <a:schemeClr val="accent2"/>
              </a:solidFill>
              <a:effectLst/>
              <a:latin typeface="+mn-lt"/>
              <a:ea typeface="+mn-ea"/>
              <a:cs typeface="+mn-cs"/>
            </a:rPr>
            <a:t>Raportul de Stare Financiară </a:t>
          </a:r>
          <a:r>
            <a:rPr lang="ro-RO" sz="1400" b="0" u="sng" baseline="0">
              <a:solidFill>
                <a:schemeClr val="accent2"/>
              </a:solidFill>
              <a:effectLst/>
              <a:latin typeface="+mn-lt"/>
              <a:ea typeface="+mn-ea"/>
              <a:cs typeface="+mn-cs"/>
            </a:rPr>
            <a:t>(up-to-date)</a:t>
          </a:r>
          <a:endParaRPr lang="ro-RO" sz="1400" b="0">
            <a:solidFill>
              <a:schemeClr val="accent2"/>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r>
            <a:rPr lang="ro-RO" sz="1000" baseline="0">
              <a:solidFill>
                <a:srgbClr val="D3AF5D"/>
              </a:solidFill>
            </a:rPr>
            <a:t>Poți în orice moment să afli care este situația ta financiară</a:t>
          </a:r>
        </a:p>
        <a:p>
          <a:r>
            <a:rPr lang="ro-RO" sz="1000" baseline="0">
              <a:solidFill>
                <a:srgbClr val="D3AF5D"/>
              </a:solidFill>
            </a:rPr>
            <a:t> utilizând butonul ”Raport de Stare Financiară”.</a:t>
          </a:r>
        </a:p>
        <a:p>
          <a:endParaRPr lang="ro-RO" sz="1000" baseline="0">
            <a:solidFill>
              <a:srgbClr val="D3AF5D"/>
            </a:solidFill>
          </a:endParaRPr>
        </a:p>
        <a:p>
          <a:r>
            <a:rPr lang="ro-RO" sz="1000" baseline="0">
              <a:solidFill>
                <a:srgbClr val="D3AF5D"/>
              </a:solidFill>
            </a:rPr>
            <a:t>Se va deschide o foaie de calcul în care găsești în formă</a:t>
          </a:r>
        </a:p>
        <a:p>
          <a:r>
            <a:rPr lang="ro-RO" sz="1000" baseline="0">
              <a:solidFill>
                <a:srgbClr val="D3AF5D"/>
              </a:solidFill>
            </a:rPr>
            <a:t>grafică toate situațiile financiare (până la momentul respectiv)</a:t>
          </a:r>
        </a:p>
        <a:p>
          <a:r>
            <a:rPr lang="ro-RO" sz="1000" baseline="0">
              <a:solidFill>
                <a:srgbClr val="D3AF5D"/>
              </a:solidFill>
            </a:rPr>
            <a:t>de care ai nevoie:</a:t>
          </a:r>
        </a:p>
        <a:p>
          <a:endParaRPr lang="ro-RO" sz="1000" baseline="0">
            <a:solidFill>
              <a:srgbClr val="D3AF5D"/>
            </a:solidFill>
          </a:endParaRPr>
        </a:p>
        <a:p>
          <a:r>
            <a:rPr lang="ro-RO" sz="1000" baseline="0">
              <a:solidFill>
                <a:srgbClr val="D3AF5D"/>
              </a:solidFill>
            </a:rPr>
            <a:t>- evoluția economiilor realizate în buget </a:t>
          </a:r>
        </a:p>
        <a:p>
          <a:endParaRPr lang="ro-RO" sz="1000" baseline="0">
            <a:solidFill>
              <a:srgbClr val="D3AF5D"/>
            </a:solidFill>
          </a:endParaRPr>
        </a:p>
        <a:p>
          <a:r>
            <a:rPr lang="ro-RO" sz="1000" baseline="0">
              <a:solidFill>
                <a:srgbClr val="D3AF5D"/>
              </a:solidFill>
            </a:rPr>
            <a:t>- evoluția cheltuielilor și veniturilor</a:t>
          </a:r>
        </a:p>
        <a:p>
          <a:endParaRPr lang="ro-RO" sz="1000" baseline="0">
            <a:solidFill>
              <a:srgbClr val="D3AF5D"/>
            </a:solidFill>
          </a:endParaRPr>
        </a:p>
        <a:p>
          <a:r>
            <a:rPr lang="ro-RO" sz="1000" baseline="0">
              <a:solidFill>
                <a:srgbClr val="D3AF5D"/>
              </a:solidFill>
            </a:rPr>
            <a:t>- evoluția pe categorii de cheltuieli</a:t>
          </a:r>
        </a:p>
        <a:p>
          <a:endParaRPr lang="ro-RO" sz="1000" baseline="0">
            <a:solidFill>
              <a:srgbClr val="D3AF5D"/>
            </a:solidFill>
          </a:endParaRPr>
        </a:p>
        <a:p>
          <a:r>
            <a:rPr lang="ro-RO" sz="1000" baseline="0">
              <a:solidFill>
                <a:srgbClr val="D3AF5D"/>
              </a:solidFill>
            </a:rPr>
            <a:t>- evoluția soldului final</a:t>
          </a:r>
        </a:p>
        <a:p>
          <a:endParaRPr lang="ro-RO" sz="1000" baseline="0">
            <a:solidFill>
              <a:srgbClr val="D3AF5D"/>
            </a:solidFill>
          </a:endParaRPr>
        </a:p>
        <a:p>
          <a:r>
            <a:rPr lang="ro-RO" sz="1000" baseline="0">
              <a:solidFill>
                <a:srgbClr val="D3AF5D"/>
              </a:solidFill>
            </a:rPr>
            <a:t>- ținta de economisire și economiile realizate</a:t>
          </a: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r>
            <a:rPr lang="ro-RO" sz="1000" baseline="0">
              <a:solidFill>
                <a:srgbClr val="D3AF5D"/>
              </a:solidFill>
            </a:rPr>
            <a:t>Raportul este setat în format A4 și poate fi convertit în PDF și </a:t>
          </a:r>
        </a:p>
        <a:p>
          <a:r>
            <a:rPr lang="ro-RO" sz="1000" baseline="0">
              <a:solidFill>
                <a:srgbClr val="D3AF5D"/>
              </a:solidFill>
            </a:rPr>
            <a:t>arhivat electronic (utilizând resursele Excel - Fișier - Salvare ca - PDF) sau poate</a:t>
          </a:r>
        </a:p>
        <a:p>
          <a:r>
            <a:rPr lang="ro-RO" sz="1000" baseline="0">
              <a:solidFill>
                <a:srgbClr val="D3AF5D"/>
              </a:solidFill>
            </a:rPr>
            <a:t>fi listat direct la imprimantă și îndosariat într-un registru </a:t>
          </a:r>
        </a:p>
        <a:p>
          <a:r>
            <a:rPr lang="ro-RO" sz="1000" baseline="0">
              <a:solidFill>
                <a:srgbClr val="D3AF5D"/>
              </a:solidFill>
            </a:rPr>
            <a:t>de casă personal.</a:t>
          </a: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ro-RO" sz="1400" b="1" u="sng" baseline="0">
              <a:solidFill>
                <a:schemeClr val="accent2"/>
              </a:solidFill>
              <a:effectLst/>
              <a:latin typeface="+mn-lt"/>
              <a:ea typeface="+mn-ea"/>
              <a:cs typeface="+mn-cs"/>
            </a:rPr>
            <a:t>Tips and Tricks </a:t>
          </a:r>
          <a:r>
            <a:rPr lang="ro-RO" sz="1400" b="0" u="sng" baseline="0">
              <a:solidFill>
                <a:schemeClr val="accent2"/>
              </a:solidFill>
              <a:effectLst/>
              <a:latin typeface="+mn-lt"/>
              <a:ea typeface="+mn-ea"/>
              <a:cs typeface="+mn-cs"/>
            </a:rPr>
            <a:t>(sfaturi pentru o utilizare facilă)</a:t>
          </a:r>
        </a:p>
        <a:p>
          <a:pPr marL="0" marR="0" lvl="0" indent="0" defTabSz="914400" eaLnBrk="1" fontAlgn="auto" latinLnBrk="0" hangingPunct="1">
            <a:lnSpc>
              <a:spcPct val="100000"/>
            </a:lnSpc>
            <a:spcBef>
              <a:spcPts val="0"/>
            </a:spcBef>
            <a:spcAft>
              <a:spcPts val="0"/>
            </a:spcAft>
            <a:buClrTx/>
            <a:buSzTx/>
            <a:buFontTx/>
            <a:buNone/>
            <a:tabLst/>
            <a:defRPr/>
          </a:pPr>
          <a:endParaRPr lang="ro-RO" sz="1400" b="0" u="sng" baseline="0">
            <a:solidFill>
              <a:schemeClr val="accent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u="none">
              <a:solidFill>
                <a:srgbClr val="D3AF5D"/>
              </a:solidFill>
              <a:effectLst/>
            </a:rPr>
            <a:t>- Nu este nevoie să stai zilnic pentru</a:t>
          </a:r>
          <a:r>
            <a:rPr lang="ro-RO" sz="1000" u="none" baseline="0">
              <a:solidFill>
                <a:srgbClr val="D3AF5D"/>
              </a:solidFill>
              <a:effectLst/>
            </a:rPr>
            <a:t> a introduce datele în buget. Colectează facturile, bonurile, chitanțele, etc. într-o mapă și la sfârșit de săptămână (cum ar fi sâmbăta dimineața) introdu datele.</a:t>
          </a:r>
        </a:p>
        <a:p>
          <a:pPr marL="0" marR="0" lvl="0" indent="0" defTabSz="914400" eaLnBrk="1" fontAlgn="auto" latinLnBrk="0" hangingPunct="1">
            <a:lnSpc>
              <a:spcPct val="100000"/>
            </a:lnSpc>
            <a:spcBef>
              <a:spcPts val="0"/>
            </a:spcBef>
            <a:spcAft>
              <a:spcPts val="0"/>
            </a:spcAft>
            <a:buClrTx/>
            <a:buSzTx/>
            <a:buFontTx/>
            <a:buNone/>
            <a:tabLst/>
            <a:defRPr/>
          </a:pPr>
          <a:endParaRPr lang="ro-RO" sz="1000" u="none"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u="none" baseline="0">
              <a:solidFill>
                <a:srgbClr val="D3AF5D"/>
              </a:solidFill>
              <a:effectLst/>
            </a:rPr>
            <a:t>- Este bine ca acele cheltuieli fără bon sau factură să fie introduse la sfârșitul zilei în care au fost făcute altfel există pericolul să fie uitate</a:t>
          </a:r>
        </a:p>
        <a:p>
          <a:pPr marL="0" marR="0" lvl="0" indent="0" defTabSz="914400" eaLnBrk="1" fontAlgn="auto" latinLnBrk="0" hangingPunct="1">
            <a:lnSpc>
              <a:spcPct val="100000"/>
            </a:lnSpc>
            <a:spcBef>
              <a:spcPts val="0"/>
            </a:spcBef>
            <a:spcAft>
              <a:spcPts val="0"/>
            </a:spcAft>
            <a:buClrTx/>
            <a:buSzTx/>
            <a:buFontTx/>
            <a:buNone/>
            <a:tabLst/>
            <a:defRPr/>
          </a:pPr>
          <a:endParaRPr lang="ro-RO" sz="1000" u="none" baseline="0">
            <a:solidFill>
              <a:srgbClr val="D3AF5D"/>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ro-RO" sz="1000" u="none" baseline="0">
              <a:solidFill>
                <a:srgbClr val="D3AF5D"/>
              </a:solidFill>
              <a:effectLst/>
            </a:rPr>
            <a:t>- Dacă ai început să lucrezi cu instrumentul în cursul anului (ex. 1 mai 2018) fie îți stabilești anul tău fiscal pe 12 luni sau folosești instrumentul până la 31.12. 2018 și apoi deschizi un alt buget pe 2019. De aceea este bine să îți faci o copie blank (necompletată) după această aplicație care să-ți rămână sursă pentru anii viitori.</a:t>
          </a:r>
          <a:endParaRPr lang="ro-RO" sz="1000" u="none">
            <a:solidFill>
              <a:srgbClr val="D3AF5D"/>
            </a:solidFill>
            <a:effectLst/>
          </a:endParaRPr>
        </a:p>
        <a:p>
          <a:endParaRPr lang="ro-RO" sz="1000" baseline="0">
            <a:solidFill>
              <a:srgbClr val="D3AF5D"/>
            </a:solidFill>
          </a:endParaRPr>
        </a:p>
        <a:p>
          <a:endParaRPr lang="ro-RO" sz="1000" baseline="0">
            <a:solidFill>
              <a:srgbClr val="D3AF5D"/>
            </a:solidFill>
          </a:endParaRPr>
        </a:p>
        <a:p>
          <a:endParaRPr lang="ro-RO" sz="1000" baseline="0">
            <a:solidFill>
              <a:srgbClr val="D3AF5D"/>
            </a:solidFill>
          </a:endParaRPr>
        </a:p>
        <a:p>
          <a:endParaRPr lang="ro-RO" sz="1000" baseline="0">
            <a:solidFill>
              <a:schemeClr val="accent2"/>
            </a:solidFill>
          </a:endParaRPr>
        </a:p>
        <a:p>
          <a:endParaRPr lang="ro-RO" sz="1000">
            <a:solidFill>
              <a:schemeClr val="accent2"/>
            </a:solidFill>
          </a:endParaRPr>
        </a:p>
      </xdr:txBody>
    </xdr:sp>
    <xdr:clientData/>
  </xdr:twoCellAnchor>
  <xdr:twoCellAnchor editAs="oneCell">
    <xdr:from>
      <xdr:col>1</xdr:col>
      <xdr:colOff>190500</xdr:colOff>
      <xdr:row>18</xdr:row>
      <xdr:rowOff>54605</xdr:rowOff>
    </xdr:from>
    <xdr:to>
      <xdr:col>13</xdr:col>
      <xdr:colOff>257174</xdr:colOff>
      <xdr:row>24</xdr:row>
      <xdr:rowOff>173992</xdr:rowOff>
    </xdr:to>
    <xdr:pic>
      <xdr:nvPicPr>
        <xdr:cNvPr id="28" name="Imagin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0500" y="3178805"/>
          <a:ext cx="7562849" cy="1262387"/>
        </a:xfrm>
        <a:prstGeom prst="rect">
          <a:avLst/>
        </a:prstGeom>
      </xdr:spPr>
    </xdr:pic>
    <xdr:clientData/>
  </xdr:twoCellAnchor>
  <xdr:twoCellAnchor>
    <xdr:from>
      <xdr:col>6</xdr:col>
      <xdr:colOff>47627</xdr:colOff>
      <xdr:row>18</xdr:row>
      <xdr:rowOff>123827</xdr:rowOff>
    </xdr:from>
    <xdr:to>
      <xdr:col>6</xdr:col>
      <xdr:colOff>409575</xdr:colOff>
      <xdr:row>19</xdr:row>
      <xdr:rowOff>133350</xdr:rowOff>
    </xdr:to>
    <xdr:sp macro="" textlink="">
      <xdr:nvSpPr>
        <xdr:cNvPr id="29" name="CasetăText 28">
          <a:extLst>
            <a:ext uri="{FF2B5EF4-FFF2-40B4-BE49-F238E27FC236}">
              <a16:creationId xmlns:a16="http://schemas.microsoft.com/office/drawing/2014/main" id="{00000000-0008-0000-0200-00001D000000}"/>
            </a:ext>
          </a:extLst>
        </xdr:cNvPr>
        <xdr:cNvSpPr txBox="1"/>
      </xdr:nvSpPr>
      <xdr:spPr>
        <a:xfrm>
          <a:off x="3276602" y="3248027"/>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1.1</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6</xdr:col>
      <xdr:colOff>38100</xdr:colOff>
      <xdr:row>19</xdr:row>
      <xdr:rowOff>171449</xdr:rowOff>
    </xdr:from>
    <xdr:to>
      <xdr:col>6</xdr:col>
      <xdr:colOff>400048</xdr:colOff>
      <xdr:row>20</xdr:row>
      <xdr:rowOff>180972</xdr:rowOff>
    </xdr:to>
    <xdr:sp macro="" textlink="">
      <xdr:nvSpPr>
        <xdr:cNvPr id="30" name="CasetăText 29">
          <a:extLst>
            <a:ext uri="{FF2B5EF4-FFF2-40B4-BE49-F238E27FC236}">
              <a16:creationId xmlns:a16="http://schemas.microsoft.com/office/drawing/2014/main" id="{00000000-0008-0000-0200-00001E000000}"/>
            </a:ext>
          </a:extLst>
        </xdr:cNvPr>
        <xdr:cNvSpPr txBox="1"/>
      </xdr:nvSpPr>
      <xdr:spPr>
        <a:xfrm>
          <a:off x="3267075" y="3486149"/>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1.2</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6</xdr:col>
      <xdr:colOff>38100</xdr:colOff>
      <xdr:row>21</xdr:row>
      <xdr:rowOff>9525</xdr:rowOff>
    </xdr:from>
    <xdr:to>
      <xdr:col>6</xdr:col>
      <xdr:colOff>400048</xdr:colOff>
      <xdr:row>22</xdr:row>
      <xdr:rowOff>19048</xdr:rowOff>
    </xdr:to>
    <xdr:sp macro="" textlink="">
      <xdr:nvSpPr>
        <xdr:cNvPr id="31" name="CasetăText 30">
          <a:extLst>
            <a:ext uri="{FF2B5EF4-FFF2-40B4-BE49-F238E27FC236}">
              <a16:creationId xmlns:a16="http://schemas.microsoft.com/office/drawing/2014/main" id="{00000000-0008-0000-0200-00001F000000}"/>
            </a:ext>
          </a:extLst>
        </xdr:cNvPr>
        <xdr:cNvSpPr txBox="1"/>
      </xdr:nvSpPr>
      <xdr:spPr>
        <a:xfrm>
          <a:off x="3267075" y="3705225"/>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1.3</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6</xdr:col>
      <xdr:colOff>38100</xdr:colOff>
      <xdr:row>22</xdr:row>
      <xdr:rowOff>57150</xdr:rowOff>
    </xdr:from>
    <xdr:to>
      <xdr:col>6</xdr:col>
      <xdr:colOff>400048</xdr:colOff>
      <xdr:row>23</xdr:row>
      <xdr:rowOff>66673</xdr:rowOff>
    </xdr:to>
    <xdr:sp macro="" textlink="">
      <xdr:nvSpPr>
        <xdr:cNvPr id="32" name="CasetăText 31">
          <a:extLst>
            <a:ext uri="{FF2B5EF4-FFF2-40B4-BE49-F238E27FC236}">
              <a16:creationId xmlns:a16="http://schemas.microsoft.com/office/drawing/2014/main" id="{00000000-0008-0000-0200-000020000000}"/>
            </a:ext>
          </a:extLst>
        </xdr:cNvPr>
        <xdr:cNvSpPr txBox="1"/>
      </xdr:nvSpPr>
      <xdr:spPr>
        <a:xfrm>
          <a:off x="3267075" y="3943350"/>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1.4</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6</xdr:col>
      <xdr:colOff>38100</xdr:colOff>
      <xdr:row>23</xdr:row>
      <xdr:rowOff>85724</xdr:rowOff>
    </xdr:from>
    <xdr:to>
      <xdr:col>6</xdr:col>
      <xdr:colOff>400048</xdr:colOff>
      <xdr:row>24</xdr:row>
      <xdr:rowOff>95247</xdr:rowOff>
    </xdr:to>
    <xdr:sp macro="" textlink="">
      <xdr:nvSpPr>
        <xdr:cNvPr id="33" name="CasetăText 32">
          <a:extLst>
            <a:ext uri="{FF2B5EF4-FFF2-40B4-BE49-F238E27FC236}">
              <a16:creationId xmlns:a16="http://schemas.microsoft.com/office/drawing/2014/main" id="{00000000-0008-0000-0200-000021000000}"/>
            </a:ext>
          </a:extLst>
        </xdr:cNvPr>
        <xdr:cNvSpPr txBox="1"/>
      </xdr:nvSpPr>
      <xdr:spPr>
        <a:xfrm>
          <a:off x="3267075" y="4162424"/>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1.5</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13</xdr:col>
      <xdr:colOff>171450</xdr:colOff>
      <xdr:row>18</xdr:row>
      <xdr:rowOff>123824</xdr:rowOff>
    </xdr:from>
    <xdr:to>
      <xdr:col>13</xdr:col>
      <xdr:colOff>533398</xdr:colOff>
      <xdr:row>19</xdr:row>
      <xdr:rowOff>133347</xdr:rowOff>
    </xdr:to>
    <xdr:sp macro="" textlink="">
      <xdr:nvSpPr>
        <xdr:cNvPr id="34" name="CasetăText 33">
          <a:extLst>
            <a:ext uri="{FF2B5EF4-FFF2-40B4-BE49-F238E27FC236}">
              <a16:creationId xmlns:a16="http://schemas.microsoft.com/office/drawing/2014/main" id="{00000000-0008-0000-0200-000022000000}"/>
            </a:ext>
          </a:extLst>
        </xdr:cNvPr>
        <xdr:cNvSpPr txBox="1"/>
      </xdr:nvSpPr>
      <xdr:spPr>
        <a:xfrm>
          <a:off x="7667625" y="3248024"/>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1.6</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13</xdr:col>
      <xdr:colOff>161925</xdr:colOff>
      <xdr:row>19</xdr:row>
      <xdr:rowOff>171450</xdr:rowOff>
    </xdr:from>
    <xdr:to>
      <xdr:col>13</xdr:col>
      <xdr:colOff>523873</xdr:colOff>
      <xdr:row>20</xdr:row>
      <xdr:rowOff>180973</xdr:rowOff>
    </xdr:to>
    <xdr:sp macro="" textlink="">
      <xdr:nvSpPr>
        <xdr:cNvPr id="35" name="CasetăText 34">
          <a:extLst>
            <a:ext uri="{FF2B5EF4-FFF2-40B4-BE49-F238E27FC236}">
              <a16:creationId xmlns:a16="http://schemas.microsoft.com/office/drawing/2014/main" id="{00000000-0008-0000-0200-000023000000}"/>
            </a:ext>
          </a:extLst>
        </xdr:cNvPr>
        <xdr:cNvSpPr txBox="1"/>
      </xdr:nvSpPr>
      <xdr:spPr>
        <a:xfrm>
          <a:off x="7658100" y="3486150"/>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1.7</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xdr:from>
      <xdr:col>13</xdr:col>
      <xdr:colOff>161925</xdr:colOff>
      <xdr:row>22</xdr:row>
      <xdr:rowOff>57150</xdr:rowOff>
    </xdr:from>
    <xdr:to>
      <xdr:col>13</xdr:col>
      <xdr:colOff>523873</xdr:colOff>
      <xdr:row>23</xdr:row>
      <xdr:rowOff>66673</xdr:rowOff>
    </xdr:to>
    <xdr:sp macro="" textlink="">
      <xdr:nvSpPr>
        <xdr:cNvPr id="36" name="CasetăText 35">
          <a:extLst>
            <a:ext uri="{FF2B5EF4-FFF2-40B4-BE49-F238E27FC236}">
              <a16:creationId xmlns:a16="http://schemas.microsoft.com/office/drawing/2014/main" id="{00000000-0008-0000-0200-000024000000}"/>
            </a:ext>
          </a:extLst>
        </xdr:cNvPr>
        <xdr:cNvSpPr txBox="1"/>
      </xdr:nvSpPr>
      <xdr:spPr>
        <a:xfrm>
          <a:off x="7658100" y="3943350"/>
          <a:ext cx="361948" cy="200023"/>
        </a:xfrm>
        <a:prstGeom prst="rect">
          <a:avLst/>
        </a:prstGeom>
        <a:no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lang="ro-RO" sz="700" b="0" u="none">
              <a:solidFill>
                <a:srgbClr val="D3AF5D"/>
              </a:solidFill>
              <a:effectLst/>
              <a:latin typeface="+mn-lt"/>
              <a:ea typeface="+mn-ea"/>
              <a:cs typeface="+mn-cs"/>
            </a:rPr>
            <a:t>1.8</a:t>
          </a:r>
        </a:p>
        <a:p>
          <a:endParaRPr lang="ro-RO" sz="700" b="0" u="none">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baseline="0">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ffectLst/>
            <a:latin typeface="+mn-lt"/>
            <a:ea typeface="+mn-ea"/>
            <a:cs typeface="+mn-cs"/>
          </a:endParaRPr>
        </a:p>
        <a:p>
          <a:endParaRPr lang="ro-RO" sz="700" b="0" u="none">
            <a:solidFill>
              <a:srgbClr val="D3AF5D"/>
            </a:solidFill>
          </a:endParaRPr>
        </a:p>
      </xdr:txBody>
    </xdr:sp>
    <xdr:clientData/>
  </xdr:twoCellAnchor>
  <xdr:twoCellAnchor editAs="oneCell">
    <xdr:from>
      <xdr:col>1</xdr:col>
      <xdr:colOff>209550</xdr:colOff>
      <xdr:row>33</xdr:row>
      <xdr:rowOff>173015</xdr:rowOff>
    </xdr:from>
    <xdr:to>
      <xdr:col>13</xdr:col>
      <xdr:colOff>256687</xdr:colOff>
      <xdr:row>38</xdr:row>
      <xdr:rowOff>123824</xdr:rowOff>
    </xdr:to>
    <xdr:pic>
      <xdr:nvPicPr>
        <xdr:cNvPr id="38" name="Imagin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9550" y="6154715"/>
          <a:ext cx="7543312" cy="903309"/>
        </a:xfrm>
        <a:prstGeom prst="rect">
          <a:avLst/>
        </a:prstGeom>
      </xdr:spPr>
    </xdr:pic>
    <xdr:clientData/>
  </xdr:twoCellAnchor>
  <xdr:twoCellAnchor editAs="oneCell">
    <xdr:from>
      <xdr:col>1</xdr:col>
      <xdr:colOff>209550</xdr:colOff>
      <xdr:row>42</xdr:row>
      <xdr:rowOff>76200</xdr:rowOff>
    </xdr:from>
    <xdr:to>
      <xdr:col>13</xdr:col>
      <xdr:colOff>318400</xdr:colOff>
      <xdr:row>47</xdr:row>
      <xdr:rowOff>104775</xdr:rowOff>
    </xdr:to>
    <xdr:pic>
      <xdr:nvPicPr>
        <xdr:cNvPr id="40" name="Imagin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09550" y="7772400"/>
          <a:ext cx="7605025" cy="981075"/>
        </a:xfrm>
        <a:prstGeom prst="rect">
          <a:avLst/>
        </a:prstGeom>
      </xdr:spPr>
    </xdr:pic>
    <xdr:clientData/>
  </xdr:twoCellAnchor>
  <xdr:twoCellAnchor editAs="oneCell">
    <xdr:from>
      <xdr:col>1</xdr:col>
      <xdr:colOff>219075</xdr:colOff>
      <xdr:row>52</xdr:row>
      <xdr:rowOff>152400</xdr:rowOff>
    </xdr:from>
    <xdr:to>
      <xdr:col>13</xdr:col>
      <xdr:colOff>266700</xdr:colOff>
      <xdr:row>54</xdr:row>
      <xdr:rowOff>4304</xdr:rowOff>
    </xdr:to>
    <xdr:pic>
      <xdr:nvPicPr>
        <xdr:cNvPr id="42" name="Imagin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19075" y="9753600"/>
          <a:ext cx="7543800" cy="232904"/>
        </a:xfrm>
        <a:prstGeom prst="rect">
          <a:avLst/>
        </a:prstGeom>
      </xdr:spPr>
    </xdr:pic>
    <xdr:clientData/>
  </xdr:twoCellAnchor>
  <xdr:twoCellAnchor editAs="oneCell">
    <xdr:from>
      <xdr:col>1</xdr:col>
      <xdr:colOff>228600</xdr:colOff>
      <xdr:row>58</xdr:row>
      <xdr:rowOff>180975</xdr:rowOff>
    </xdr:from>
    <xdr:to>
      <xdr:col>13</xdr:col>
      <xdr:colOff>314325</xdr:colOff>
      <xdr:row>66</xdr:row>
      <xdr:rowOff>180400</xdr:rowOff>
    </xdr:to>
    <xdr:pic>
      <xdr:nvPicPr>
        <xdr:cNvPr id="44" name="Imagin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28600" y="10925175"/>
          <a:ext cx="7581900" cy="1523425"/>
        </a:xfrm>
        <a:prstGeom prst="rect">
          <a:avLst/>
        </a:prstGeom>
      </xdr:spPr>
    </xdr:pic>
    <xdr:clientData/>
  </xdr:twoCellAnchor>
  <xdr:twoCellAnchor>
    <xdr:from>
      <xdr:col>2</xdr:col>
      <xdr:colOff>247651</xdr:colOff>
      <xdr:row>62</xdr:row>
      <xdr:rowOff>114300</xdr:rowOff>
    </xdr:from>
    <xdr:to>
      <xdr:col>2</xdr:col>
      <xdr:colOff>495301</xdr:colOff>
      <xdr:row>63</xdr:row>
      <xdr:rowOff>47625</xdr:rowOff>
    </xdr:to>
    <xdr:sp macro="" textlink="">
      <xdr:nvSpPr>
        <xdr:cNvPr id="46" name="Săgeată: dreapta 45">
          <a:extLst>
            <a:ext uri="{FF2B5EF4-FFF2-40B4-BE49-F238E27FC236}">
              <a16:creationId xmlns:a16="http://schemas.microsoft.com/office/drawing/2014/main" id="{00000000-0008-0000-0200-00002E000000}"/>
            </a:ext>
          </a:extLst>
        </xdr:cNvPr>
        <xdr:cNvSpPr/>
      </xdr:nvSpPr>
      <xdr:spPr>
        <a:xfrm rot="10800000">
          <a:off x="923926" y="11620500"/>
          <a:ext cx="247650" cy="123825"/>
        </a:xfrm>
        <a:prstGeom prst="rightArrow">
          <a:avLst/>
        </a:prstGeom>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247650</xdr:colOff>
      <xdr:row>65</xdr:row>
      <xdr:rowOff>57150</xdr:rowOff>
    </xdr:from>
    <xdr:to>
      <xdr:col>2</xdr:col>
      <xdr:colOff>495300</xdr:colOff>
      <xdr:row>65</xdr:row>
      <xdr:rowOff>180975</xdr:rowOff>
    </xdr:to>
    <xdr:sp macro="" textlink="">
      <xdr:nvSpPr>
        <xdr:cNvPr id="47" name="Săgeată: dreapta 46">
          <a:extLst>
            <a:ext uri="{FF2B5EF4-FFF2-40B4-BE49-F238E27FC236}">
              <a16:creationId xmlns:a16="http://schemas.microsoft.com/office/drawing/2014/main" id="{00000000-0008-0000-0200-00002F000000}"/>
            </a:ext>
          </a:extLst>
        </xdr:cNvPr>
        <xdr:cNvSpPr/>
      </xdr:nvSpPr>
      <xdr:spPr>
        <a:xfrm rot="10800000">
          <a:off x="923925" y="12134850"/>
          <a:ext cx="247650" cy="123825"/>
        </a:xfrm>
        <a:prstGeom prst="righ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4</xdr:col>
      <xdr:colOff>514351</xdr:colOff>
      <xdr:row>62</xdr:row>
      <xdr:rowOff>114300</xdr:rowOff>
    </xdr:from>
    <xdr:to>
      <xdr:col>5</xdr:col>
      <xdr:colOff>152401</xdr:colOff>
      <xdr:row>63</xdr:row>
      <xdr:rowOff>47625</xdr:rowOff>
    </xdr:to>
    <xdr:sp macro="" textlink="">
      <xdr:nvSpPr>
        <xdr:cNvPr id="48" name="Săgeată: dreapta 47">
          <a:extLst>
            <a:ext uri="{FF2B5EF4-FFF2-40B4-BE49-F238E27FC236}">
              <a16:creationId xmlns:a16="http://schemas.microsoft.com/office/drawing/2014/main" id="{00000000-0008-0000-0200-000030000000}"/>
            </a:ext>
          </a:extLst>
        </xdr:cNvPr>
        <xdr:cNvSpPr/>
      </xdr:nvSpPr>
      <xdr:spPr>
        <a:xfrm>
          <a:off x="2476501" y="11620500"/>
          <a:ext cx="247650" cy="123825"/>
        </a:xfrm>
        <a:prstGeom prst="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6</xdr:col>
      <xdr:colOff>409576</xdr:colOff>
      <xdr:row>62</xdr:row>
      <xdr:rowOff>114300</xdr:rowOff>
    </xdr:from>
    <xdr:to>
      <xdr:col>7</xdr:col>
      <xdr:colOff>47626</xdr:colOff>
      <xdr:row>63</xdr:row>
      <xdr:rowOff>47625</xdr:rowOff>
    </xdr:to>
    <xdr:sp macro="" textlink="">
      <xdr:nvSpPr>
        <xdr:cNvPr id="49" name="Săgeată: dreapta 48">
          <a:extLst>
            <a:ext uri="{FF2B5EF4-FFF2-40B4-BE49-F238E27FC236}">
              <a16:creationId xmlns:a16="http://schemas.microsoft.com/office/drawing/2014/main" id="{00000000-0008-0000-0200-000031000000}"/>
            </a:ext>
          </a:extLst>
        </xdr:cNvPr>
        <xdr:cNvSpPr/>
      </xdr:nvSpPr>
      <xdr:spPr>
        <a:xfrm>
          <a:off x="3638551" y="11620500"/>
          <a:ext cx="247650" cy="123825"/>
        </a:xfrm>
        <a:prstGeom prst="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8</xdr:col>
      <xdr:colOff>314325</xdr:colOff>
      <xdr:row>62</xdr:row>
      <xdr:rowOff>114300</xdr:rowOff>
    </xdr:from>
    <xdr:to>
      <xdr:col>8</xdr:col>
      <xdr:colOff>561975</xdr:colOff>
      <xdr:row>63</xdr:row>
      <xdr:rowOff>47625</xdr:rowOff>
    </xdr:to>
    <xdr:sp macro="" textlink="">
      <xdr:nvSpPr>
        <xdr:cNvPr id="50" name="Săgeată: dreapta 49">
          <a:extLst>
            <a:ext uri="{FF2B5EF4-FFF2-40B4-BE49-F238E27FC236}">
              <a16:creationId xmlns:a16="http://schemas.microsoft.com/office/drawing/2014/main" id="{00000000-0008-0000-0200-000032000000}"/>
            </a:ext>
          </a:extLst>
        </xdr:cNvPr>
        <xdr:cNvSpPr/>
      </xdr:nvSpPr>
      <xdr:spPr>
        <a:xfrm>
          <a:off x="4762500" y="11620500"/>
          <a:ext cx="247650" cy="123825"/>
        </a:xfrm>
        <a:prstGeom prst="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12</xdr:col>
      <xdr:colOff>95250</xdr:colOff>
      <xdr:row>62</xdr:row>
      <xdr:rowOff>114300</xdr:rowOff>
    </xdr:from>
    <xdr:to>
      <xdr:col>12</xdr:col>
      <xdr:colOff>342900</xdr:colOff>
      <xdr:row>63</xdr:row>
      <xdr:rowOff>47625</xdr:rowOff>
    </xdr:to>
    <xdr:sp macro="" textlink="">
      <xdr:nvSpPr>
        <xdr:cNvPr id="51" name="Săgeată: dreapta 50">
          <a:extLst>
            <a:ext uri="{FF2B5EF4-FFF2-40B4-BE49-F238E27FC236}">
              <a16:creationId xmlns:a16="http://schemas.microsoft.com/office/drawing/2014/main" id="{00000000-0008-0000-0200-000033000000}"/>
            </a:ext>
          </a:extLst>
        </xdr:cNvPr>
        <xdr:cNvSpPr/>
      </xdr:nvSpPr>
      <xdr:spPr>
        <a:xfrm>
          <a:off x="6981825" y="11620500"/>
          <a:ext cx="247650" cy="123825"/>
        </a:xfrm>
        <a:prstGeom prst="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6</xdr:col>
      <xdr:colOff>266700</xdr:colOff>
      <xdr:row>65</xdr:row>
      <xdr:rowOff>66675</xdr:rowOff>
    </xdr:from>
    <xdr:to>
      <xdr:col>6</xdr:col>
      <xdr:colOff>514350</xdr:colOff>
      <xdr:row>66</xdr:row>
      <xdr:rowOff>0</xdr:rowOff>
    </xdr:to>
    <xdr:sp macro="" textlink="">
      <xdr:nvSpPr>
        <xdr:cNvPr id="53" name="Săgeată: dreapta 52">
          <a:extLst>
            <a:ext uri="{FF2B5EF4-FFF2-40B4-BE49-F238E27FC236}">
              <a16:creationId xmlns:a16="http://schemas.microsoft.com/office/drawing/2014/main" id="{00000000-0008-0000-0200-000035000000}"/>
            </a:ext>
          </a:extLst>
        </xdr:cNvPr>
        <xdr:cNvSpPr/>
      </xdr:nvSpPr>
      <xdr:spPr>
        <a:xfrm>
          <a:off x="3495675" y="12144375"/>
          <a:ext cx="247650" cy="1238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xdr:col>
      <xdr:colOff>285751</xdr:colOff>
      <xdr:row>68</xdr:row>
      <xdr:rowOff>123825</xdr:rowOff>
    </xdr:from>
    <xdr:to>
      <xdr:col>1</xdr:col>
      <xdr:colOff>533401</xdr:colOff>
      <xdr:row>69</xdr:row>
      <xdr:rowOff>57150</xdr:rowOff>
    </xdr:to>
    <xdr:sp macro="" textlink="">
      <xdr:nvSpPr>
        <xdr:cNvPr id="54" name="Săgeată: dreapta 53">
          <a:extLst>
            <a:ext uri="{FF2B5EF4-FFF2-40B4-BE49-F238E27FC236}">
              <a16:creationId xmlns:a16="http://schemas.microsoft.com/office/drawing/2014/main" id="{00000000-0008-0000-0200-000036000000}"/>
            </a:ext>
          </a:extLst>
        </xdr:cNvPr>
        <xdr:cNvSpPr/>
      </xdr:nvSpPr>
      <xdr:spPr>
        <a:xfrm>
          <a:off x="285751" y="12773025"/>
          <a:ext cx="247650" cy="123825"/>
        </a:xfrm>
        <a:prstGeom prst="rightArrow">
          <a:avLst/>
        </a:prstGeom>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xdr:col>
      <xdr:colOff>295276</xdr:colOff>
      <xdr:row>71</xdr:row>
      <xdr:rowOff>38100</xdr:rowOff>
    </xdr:from>
    <xdr:to>
      <xdr:col>1</xdr:col>
      <xdr:colOff>542926</xdr:colOff>
      <xdr:row>71</xdr:row>
      <xdr:rowOff>161925</xdr:rowOff>
    </xdr:to>
    <xdr:sp macro="" textlink="">
      <xdr:nvSpPr>
        <xdr:cNvPr id="55" name="Săgeată: dreapta 54">
          <a:extLst>
            <a:ext uri="{FF2B5EF4-FFF2-40B4-BE49-F238E27FC236}">
              <a16:creationId xmlns:a16="http://schemas.microsoft.com/office/drawing/2014/main" id="{00000000-0008-0000-0200-000037000000}"/>
            </a:ext>
          </a:extLst>
        </xdr:cNvPr>
        <xdr:cNvSpPr/>
      </xdr:nvSpPr>
      <xdr:spPr>
        <a:xfrm>
          <a:off x="295276" y="13258800"/>
          <a:ext cx="247650" cy="123825"/>
        </a:xfrm>
        <a:prstGeom prst="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xdr:col>
      <xdr:colOff>285750</xdr:colOff>
      <xdr:row>75</xdr:row>
      <xdr:rowOff>57150</xdr:rowOff>
    </xdr:from>
    <xdr:to>
      <xdr:col>1</xdr:col>
      <xdr:colOff>533400</xdr:colOff>
      <xdr:row>75</xdr:row>
      <xdr:rowOff>180975</xdr:rowOff>
    </xdr:to>
    <xdr:sp macro="" textlink="">
      <xdr:nvSpPr>
        <xdr:cNvPr id="56" name="Săgeată: dreapta 55">
          <a:extLst>
            <a:ext uri="{FF2B5EF4-FFF2-40B4-BE49-F238E27FC236}">
              <a16:creationId xmlns:a16="http://schemas.microsoft.com/office/drawing/2014/main" id="{00000000-0008-0000-0200-000038000000}"/>
            </a:ext>
          </a:extLst>
        </xdr:cNvPr>
        <xdr:cNvSpPr/>
      </xdr:nvSpPr>
      <xdr:spPr>
        <a:xfrm>
          <a:off x="285750" y="14039850"/>
          <a:ext cx="247650" cy="123825"/>
        </a:xfrm>
        <a:prstGeom prst="rightArrow">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xdr:from>
      <xdr:col>1</xdr:col>
      <xdr:colOff>295275</xdr:colOff>
      <xdr:row>79</xdr:row>
      <xdr:rowOff>76200</xdr:rowOff>
    </xdr:from>
    <xdr:to>
      <xdr:col>1</xdr:col>
      <xdr:colOff>542925</xdr:colOff>
      <xdr:row>80</xdr:row>
      <xdr:rowOff>9525</xdr:rowOff>
    </xdr:to>
    <xdr:sp macro="" textlink="">
      <xdr:nvSpPr>
        <xdr:cNvPr id="57" name="Săgeată: dreapta 56">
          <a:extLst>
            <a:ext uri="{FF2B5EF4-FFF2-40B4-BE49-F238E27FC236}">
              <a16:creationId xmlns:a16="http://schemas.microsoft.com/office/drawing/2014/main" id="{00000000-0008-0000-0200-000039000000}"/>
            </a:ext>
          </a:extLst>
        </xdr:cNvPr>
        <xdr:cNvSpPr/>
      </xdr:nvSpPr>
      <xdr:spPr>
        <a:xfrm>
          <a:off x="295275" y="14820900"/>
          <a:ext cx="247650" cy="1238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6</xdr:col>
      <xdr:colOff>66675</xdr:colOff>
      <xdr:row>85</xdr:row>
      <xdr:rowOff>19050</xdr:rowOff>
    </xdr:from>
    <xdr:to>
      <xdr:col>13</xdr:col>
      <xdr:colOff>457850</xdr:colOff>
      <xdr:row>94</xdr:row>
      <xdr:rowOff>143132</xdr:rowOff>
    </xdr:to>
    <xdr:pic>
      <xdr:nvPicPr>
        <xdr:cNvPr id="61" name="Imagin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295650" y="15906750"/>
          <a:ext cx="4658375" cy="1838582"/>
        </a:xfrm>
        <a:prstGeom prst="rect">
          <a:avLst/>
        </a:prstGeom>
      </xdr:spPr>
    </xdr:pic>
    <xdr:clientData/>
  </xdr:twoCellAnchor>
  <xdr:twoCellAnchor editAs="oneCell">
    <xdr:from>
      <xdr:col>1</xdr:col>
      <xdr:colOff>276226</xdr:colOff>
      <xdr:row>99</xdr:row>
      <xdr:rowOff>0</xdr:rowOff>
    </xdr:from>
    <xdr:to>
      <xdr:col>13</xdr:col>
      <xdr:colOff>330285</xdr:colOff>
      <xdr:row>112</xdr:row>
      <xdr:rowOff>133350</xdr:rowOff>
    </xdr:to>
    <xdr:pic>
      <xdr:nvPicPr>
        <xdr:cNvPr id="63" name="Imagin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76226" y="18554700"/>
          <a:ext cx="7550234" cy="2609850"/>
        </a:xfrm>
        <a:prstGeom prst="rect">
          <a:avLst/>
        </a:prstGeom>
      </xdr:spPr>
    </xdr:pic>
    <xdr:clientData/>
  </xdr:twoCellAnchor>
  <xdr:twoCellAnchor editAs="oneCell">
    <xdr:from>
      <xdr:col>1</xdr:col>
      <xdr:colOff>276225</xdr:colOff>
      <xdr:row>129</xdr:row>
      <xdr:rowOff>174908</xdr:rowOff>
    </xdr:from>
    <xdr:to>
      <xdr:col>13</xdr:col>
      <xdr:colOff>257175</xdr:colOff>
      <xdr:row>151</xdr:row>
      <xdr:rowOff>187738</xdr:rowOff>
    </xdr:to>
    <xdr:pic>
      <xdr:nvPicPr>
        <xdr:cNvPr id="65" name="Imagin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76225" y="24444608"/>
          <a:ext cx="7477125" cy="4203830"/>
        </a:xfrm>
        <a:prstGeom prst="rect">
          <a:avLst/>
        </a:prstGeom>
      </xdr:spPr>
    </xdr:pic>
    <xdr:clientData/>
  </xdr:twoCellAnchor>
  <xdr:twoCellAnchor editAs="oneCell">
    <xdr:from>
      <xdr:col>1</xdr:col>
      <xdr:colOff>289199</xdr:colOff>
      <xdr:row>154</xdr:row>
      <xdr:rowOff>176847</xdr:rowOff>
    </xdr:from>
    <xdr:to>
      <xdr:col>13</xdr:col>
      <xdr:colOff>266699</xdr:colOff>
      <xdr:row>176</xdr:row>
      <xdr:rowOff>187737</xdr:rowOff>
    </xdr:to>
    <xdr:pic>
      <xdr:nvPicPr>
        <xdr:cNvPr id="67" name="Imagine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89199" y="29209047"/>
          <a:ext cx="7473675" cy="4201890"/>
        </a:xfrm>
        <a:prstGeom prst="rect">
          <a:avLst/>
        </a:prstGeom>
      </xdr:spPr>
    </xdr:pic>
    <xdr:clientData/>
  </xdr:twoCellAnchor>
  <xdr:twoCellAnchor editAs="oneCell">
    <xdr:from>
      <xdr:col>1</xdr:col>
      <xdr:colOff>314325</xdr:colOff>
      <xdr:row>180</xdr:row>
      <xdr:rowOff>147895</xdr:rowOff>
    </xdr:from>
    <xdr:to>
      <xdr:col>13</xdr:col>
      <xdr:colOff>276225</xdr:colOff>
      <xdr:row>188</xdr:row>
      <xdr:rowOff>62198</xdr:rowOff>
    </xdr:to>
    <xdr:pic>
      <xdr:nvPicPr>
        <xdr:cNvPr id="69" name="Imagine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14325" y="34133095"/>
          <a:ext cx="7458075" cy="1438303"/>
        </a:xfrm>
        <a:prstGeom prst="rect">
          <a:avLst/>
        </a:prstGeom>
      </xdr:spPr>
    </xdr:pic>
    <xdr:clientData/>
  </xdr:twoCellAnchor>
  <xdr:twoCellAnchor editAs="oneCell">
    <xdr:from>
      <xdr:col>6</xdr:col>
      <xdr:colOff>219075</xdr:colOff>
      <xdr:row>190</xdr:row>
      <xdr:rowOff>133350</xdr:rowOff>
    </xdr:from>
    <xdr:to>
      <xdr:col>13</xdr:col>
      <xdr:colOff>329041</xdr:colOff>
      <xdr:row>223</xdr:row>
      <xdr:rowOff>38422</xdr:rowOff>
    </xdr:to>
    <xdr:pic>
      <xdr:nvPicPr>
        <xdr:cNvPr id="73" name="Imagine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448050" y="36023550"/>
          <a:ext cx="4377166" cy="6191572"/>
        </a:xfrm>
        <a:prstGeom prst="rect">
          <a:avLst/>
        </a:prstGeom>
      </xdr:spPr>
    </xdr:pic>
    <xdr:clientData/>
  </xdr:twoCellAnchor>
  <xdr:twoCellAnchor>
    <xdr:from>
      <xdr:col>1</xdr:col>
      <xdr:colOff>114300</xdr:colOff>
      <xdr:row>5</xdr:row>
      <xdr:rowOff>28575</xdr:rowOff>
    </xdr:from>
    <xdr:to>
      <xdr:col>5</xdr:col>
      <xdr:colOff>552450</xdr:colOff>
      <xdr:row>6</xdr:row>
      <xdr:rowOff>38100</xdr:rowOff>
    </xdr:to>
    <xdr:sp macro="" textlink="">
      <xdr:nvSpPr>
        <xdr:cNvPr id="74" name="Dreptunghi: colțuri rotunjite 73">
          <a:extLst>
            <a:ext uri="{FF2B5EF4-FFF2-40B4-BE49-F238E27FC236}">
              <a16:creationId xmlns:a16="http://schemas.microsoft.com/office/drawing/2014/main" id="{00000000-0008-0000-0200-00004A000000}"/>
            </a:ext>
          </a:extLst>
        </xdr:cNvPr>
        <xdr:cNvSpPr/>
      </xdr:nvSpPr>
      <xdr:spPr>
        <a:xfrm>
          <a:off x="114300" y="676275"/>
          <a:ext cx="3009900" cy="2000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800">
              <a:solidFill>
                <a:srgbClr val="D3AF5D"/>
              </a:solidFill>
            </a:rPr>
            <a:t>Copyrights</a:t>
          </a:r>
          <a:r>
            <a:rPr lang="ro-RO" sz="800" baseline="0">
              <a:solidFill>
                <a:srgbClr val="D3AF5D"/>
              </a:solidFill>
            </a:rPr>
            <a:t> 2020-2030 ECHILIBRU.EU . </a:t>
          </a:r>
          <a:endParaRPr lang="ro-RO" sz="800">
            <a:solidFill>
              <a:srgbClr val="D3AF5D"/>
            </a:solidFill>
          </a:endParaRPr>
        </a:p>
      </xdr:txBody>
    </xdr:sp>
    <xdr:clientData/>
  </xdr:twoCellAnchor>
  <xdr:twoCellAnchor>
    <xdr:from>
      <xdr:col>3</xdr:col>
      <xdr:colOff>331640</xdr:colOff>
      <xdr:row>5</xdr:row>
      <xdr:rowOff>19050</xdr:rowOff>
    </xdr:from>
    <xdr:to>
      <xdr:col>8</xdr:col>
      <xdr:colOff>249378</xdr:colOff>
      <xdr:row>6</xdr:row>
      <xdr:rowOff>28575</xdr:rowOff>
    </xdr:to>
    <xdr:sp macro="" textlink="">
      <xdr:nvSpPr>
        <xdr:cNvPr id="76" name="Dreptunghi: colțuri rotunjite 75">
          <a:extLst>
            <a:ext uri="{FF2B5EF4-FFF2-40B4-BE49-F238E27FC236}">
              <a16:creationId xmlns:a16="http://schemas.microsoft.com/office/drawing/2014/main" id="{00000000-0008-0000-0200-00004C000000}"/>
            </a:ext>
          </a:extLst>
        </xdr:cNvPr>
        <xdr:cNvSpPr/>
      </xdr:nvSpPr>
      <xdr:spPr>
        <a:xfrm>
          <a:off x="1682458" y="668482"/>
          <a:ext cx="3000375" cy="2000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en-US" sz="800" baseline="0">
              <a:solidFill>
                <a:srgbClr val="D3AF5D"/>
              </a:solidFill>
            </a:rPr>
            <a:t>Financial </a:t>
          </a:r>
          <a:r>
            <a:rPr lang="ro-RO" sz="800" baseline="0">
              <a:solidFill>
                <a:srgbClr val="D3AF5D"/>
              </a:solidFill>
            </a:rPr>
            <a:t>Behavior</a:t>
          </a:r>
          <a:r>
            <a:rPr lang="en-US" sz="800" baseline="0">
              <a:solidFill>
                <a:srgbClr val="D3AF5D"/>
              </a:solidFill>
            </a:rPr>
            <a:t> &amp; NeuroEconomics Section  </a:t>
          </a:r>
          <a:r>
            <a:rPr lang="ro-RO" sz="800" baseline="0">
              <a:solidFill>
                <a:srgbClr val="D3AF5D"/>
              </a:solidFill>
            </a:rPr>
            <a:t>All rights reserved. </a:t>
          </a:r>
          <a:endParaRPr lang="ro-RO" sz="800">
            <a:solidFill>
              <a:srgbClr val="D3AF5D"/>
            </a:solidFill>
          </a:endParaRPr>
        </a:p>
      </xdr:txBody>
    </xdr:sp>
    <xdr:clientData/>
  </xdr:twoCellAnchor>
  <xdr:twoCellAnchor>
    <xdr:from>
      <xdr:col>3</xdr:col>
      <xdr:colOff>257175</xdr:colOff>
      <xdr:row>8</xdr:row>
      <xdr:rowOff>95250</xdr:rowOff>
    </xdr:from>
    <xdr:to>
      <xdr:col>8</xdr:col>
      <xdr:colOff>552450</xdr:colOff>
      <xdr:row>9</xdr:row>
      <xdr:rowOff>114300</xdr:rowOff>
    </xdr:to>
    <xdr:sp macro="" textlink="">
      <xdr:nvSpPr>
        <xdr:cNvPr id="77" name="Dreptunghi: colțuri rotunjite 76">
          <a:extLst>
            <a:ext uri="{FF2B5EF4-FFF2-40B4-BE49-F238E27FC236}">
              <a16:creationId xmlns:a16="http://schemas.microsoft.com/office/drawing/2014/main" id="{00000000-0008-0000-0200-00004D000000}"/>
            </a:ext>
          </a:extLst>
        </xdr:cNvPr>
        <xdr:cNvSpPr/>
      </xdr:nvSpPr>
      <xdr:spPr>
        <a:xfrm>
          <a:off x="1609725" y="1314450"/>
          <a:ext cx="3390900" cy="209550"/>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lang="ro-RO" sz="1000" baseline="0">
              <a:solidFill>
                <a:srgbClr val="D3AF5D"/>
              </a:solidFill>
            </a:rPr>
            <a:t>Găsești în permanență noutăți accesând link-urile următoare: </a:t>
          </a:r>
          <a:endParaRPr lang="ro-RO" sz="1000">
            <a:solidFill>
              <a:srgbClr val="D3AF5D"/>
            </a:solidFill>
          </a:endParaRPr>
        </a:p>
      </xdr:txBody>
    </xdr:sp>
    <xdr:clientData/>
  </xdr:twoCellAnchor>
  <xdr:twoCellAnchor editAs="oneCell">
    <xdr:from>
      <xdr:col>9</xdr:col>
      <xdr:colOff>9525</xdr:colOff>
      <xdr:row>8</xdr:row>
      <xdr:rowOff>57150</xdr:rowOff>
    </xdr:from>
    <xdr:to>
      <xdr:col>9</xdr:col>
      <xdr:colOff>342900</xdr:colOff>
      <xdr:row>10</xdr:row>
      <xdr:rowOff>9525</xdr:rowOff>
    </xdr:to>
    <xdr:pic>
      <xdr:nvPicPr>
        <xdr:cNvPr id="78" name="Imagine 77">
          <a:hlinkClick xmlns:r="http://schemas.openxmlformats.org/officeDocument/2006/relationships" r:id="rId29"/>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067300" y="1276350"/>
          <a:ext cx="333375" cy="333375"/>
        </a:xfrm>
        <a:prstGeom prst="rect">
          <a:avLst/>
        </a:prstGeom>
      </xdr:spPr>
    </xdr:pic>
    <xdr:clientData/>
  </xdr:twoCellAnchor>
  <xdr:twoCellAnchor>
    <xdr:from>
      <xdr:col>8</xdr:col>
      <xdr:colOff>355023</xdr:colOff>
      <xdr:row>5</xdr:row>
      <xdr:rowOff>85724</xdr:rowOff>
    </xdr:from>
    <xdr:to>
      <xdr:col>9</xdr:col>
      <xdr:colOff>600075</xdr:colOff>
      <xdr:row>7</xdr:row>
      <xdr:rowOff>95249</xdr:rowOff>
    </xdr:to>
    <xdr:sp macro="" textlink="">
      <xdr:nvSpPr>
        <xdr:cNvPr id="79" name="Dreptunghi: colțuri rotunjite 78">
          <a:extLst>
            <a:ext uri="{FF2B5EF4-FFF2-40B4-BE49-F238E27FC236}">
              <a16:creationId xmlns:a16="http://schemas.microsoft.com/office/drawing/2014/main" id="{00000000-0008-0000-0200-00004F000000}"/>
            </a:ext>
          </a:extLst>
        </xdr:cNvPr>
        <xdr:cNvSpPr/>
      </xdr:nvSpPr>
      <xdr:spPr>
        <a:xfrm>
          <a:off x="4788478" y="735156"/>
          <a:ext cx="851188" cy="390525"/>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ctr"/>
          <a:r>
            <a:rPr lang="ro-RO" sz="800">
              <a:solidFill>
                <a:srgbClr val="D3AF5D"/>
              </a:solidFill>
            </a:rPr>
            <a:t>WEBPAGE</a:t>
          </a:r>
        </a:p>
        <a:p>
          <a:pPr algn="ctr"/>
          <a:r>
            <a:rPr lang="ro-RO" sz="800">
              <a:solidFill>
                <a:srgbClr val="D3AF5D"/>
              </a:solidFill>
            </a:rPr>
            <a:t>ECHILIBRU.EU</a:t>
          </a:r>
        </a:p>
      </xdr:txBody>
    </xdr:sp>
    <xdr:clientData/>
  </xdr:twoCellAnchor>
  <xdr:twoCellAnchor editAs="oneCell">
    <xdr:from>
      <xdr:col>10</xdr:col>
      <xdr:colOff>114300</xdr:colOff>
      <xdr:row>7</xdr:row>
      <xdr:rowOff>171450</xdr:rowOff>
    </xdr:from>
    <xdr:to>
      <xdr:col>10</xdr:col>
      <xdr:colOff>439871</xdr:colOff>
      <xdr:row>9</xdr:row>
      <xdr:rowOff>116021</xdr:rowOff>
    </xdr:to>
    <xdr:pic>
      <xdr:nvPicPr>
        <xdr:cNvPr id="80" name="Imagine 79">
          <a:hlinkClick xmlns:r="http://schemas.openxmlformats.org/officeDocument/2006/relationships" r:id="rId2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81675" y="1200150"/>
          <a:ext cx="325571" cy="325571"/>
        </a:xfrm>
        <a:prstGeom prst="rect">
          <a:avLst/>
        </a:prstGeom>
      </xdr:spPr>
    </xdr:pic>
    <xdr:clientData/>
  </xdr:twoCellAnchor>
  <xdr:twoCellAnchor editAs="oneCell">
    <xdr:from>
      <xdr:col>11</xdr:col>
      <xdr:colOff>47625</xdr:colOff>
      <xdr:row>8</xdr:row>
      <xdr:rowOff>0</xdr:rowOff>
    </xdr:from>
    <xdr:to>
      <xdr:col>11</xdr:col>
      <xdr:colOff>344620</xdr:colOff>
      <xdr:row>9</xdr:row>
      <xdr:rowOff>106495</xdr:rowOff>
    </xdr:to>
    <xdr:pic>
      <xdr:nvPicPr>
        <xdr:cNvPr id="81" name="Imagine 80">
          <a:hlinkClick xmlns:r="http://schemas.openxmlformats.org/officeDocument/2006/relationships" r:id="rId32"/>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324600" y="1219200"/>
          <a:ext cx="296995" cy="296995"/>
        </a:xfrm>
        <a:prstGeom prst="rect">
          <a:avLst/>
        </a:prstGeom>
      </xdr:spPr>
    </xdr:pic>
    <xdr:clientData/>
  </xdr:twoCellAnchor>
  <xdr:twoCellAnchor>
    <xdr:from>
      <xdr:col>9</xdr:col>
      <xdr:colOff>495299</xdr:colOff>
      <xdr:row>5</xdr:row>
      <xdr:rowOff>66675</xdr:rowOff>
    </xdr:from>
    <xdr:to>
      <xdr:col>11</xdr:col>
      <xdr:colOff>504825</xdr:colOff>
      <xdr:row>7</xdr:row>
      <xdr:rowOff>85724</xdr:rowOff>
    </xdr:to>
    <xdr:sp macro="" textlink="">
      <xdr:nvSpPr>
        <xdr:cNvPr id="82" name="Dreptunghi: colțuri rotunjite 81">
          <a:extLst>
            <a:ext uri="{FF2B5EF4-FFF2-40B4-BE49-F238E27FC236}">
              <a16:creationId xmlns:a16="http://schemas.microsoft.com/office/drawing/2014/main" id="{00000000-0008-0000-0200-000052000000}"/>
            </a:ext>
          </a:extLst>
        </xdr:cNvPr>
        <xdr:cNvSpPr/>
      </xdr:nvSpPr>
      <xdr:spPr>
        <a:xfrm>
          <a:off x="5553074" y="714375"/>
          <a:ext cx="1228726" cy="400049"/>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ctr"/>
          <a:r>
            <a:rPr lang="ro-RO" sz="800">
              <a:solidFill>
                <a:srgbClr val="D3AF5D"/>
              </a:solidFill>
            </a:rPr>
            <a:t>Facebook ECHILIBRU.EU și Facebook share</a:t>
          </a:r>
          <a:r>
            <a:rPr lang="ro-RO" sz="800" baseline="0">
              <a:solidFill>
                <a:srgbClr val="D3AF5D"/>
              </a:solidFill>
            </a:rPr>
            <a:t> </a:t>
          </a:r>
          <a:endParaRPr lang="ro-RO" sz="800">
            <a:solidFill>
              <a:srgbClr val="D3AF5D"/>
            </a:solidFill>
          </a:endParaRPr>
        </a:p>
      </xdr:txBody>
    </xdr:sp>
    <xdr:clientData/>
  </xdr:twoCellAnchor>
  <xdr:twoCellAnchor editAs="oneCell">
    <xdr:from>
      <xdr:col>12</xdr:col>
      <xdr:colOff>200025</xdr:colOff>
      <xdr:row>8</xdr:row>
      <xdr:rowOff>9525</xdr:rowOff>
    </xdr:from>
    <xdr:to>
      <xdr:col>12</xdr:col>
      <xdr:colOff>477971</xdr:colOff>
      <xdr:row>9</xdr:row>
      <xdr:rowOff>96971</xdr:rowOff>
    </xdr:to>
    <xdr:pic>
      <xdr:nvPicPr>
        <xdr:cNvPr id="83" name="Imagine 82">
          <a:hlinkClick xmlns:r="http://schemas.openxmlformats.org/officeDocument/2006/relationships" r:id="rId34"/>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086600" y="1228725"/>
          <a:ext cx="277946" cy="277946"/>
        </a:xfrm>
        <a:prstGeom prst="rect">
          <a:avLst/>
        </a:prstGeom>
      </xdr:spPr>
    </xdr:pic>
    <xdr:clientData/>
  </xdr:twoCellAnchor>
  <xdr:twoCellAnchor>
    <xdr:from>
      <xdr:col>11</xdr:col>
      <xdr:colOff>409574</xdr:colOff>
      <xdr:row>5</xdr:row>
      <xdr:rowOff>57150</xdr:rowOff>
    </xdr:from>
    <xdr:to>
      <xdr:col>13</xdr:col>
      <xdr:colOff>209550</xdr:colOff>
      <xdr:row>7</xdr:row>
      <xdr:rowOff>76199</xdr:rowOff>
    </xdr:to>
    <xdr:sp macro="" textlink="">
      <xdr:nvSpPr>
        <xdr:cNvPr id="84" name="Dreptunghi: colțuri rotunjite 83">
          <a:extLst>
            <a:ext uri="{FF2B5EF4-FFF2-40B4-BE49-F238E27FC236}">
              <a16:creationId xmlns:a16="http://schemas.microsoft.com/office/drawing/2014/main" id="{00000000-0008-0000-0200-000054000000}"/>
            </a:ext>
          </a:extLst>
        </xdr:cNvPr>
        <xdr:cNvSpPr/>
      </xdr:nvSpPr>
      <xdr:spPr>
        <a:xfrm>
          <a:off x="6686549" y="704850"/>
          <a:ext cx="1019176" cy="400049"/>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ctr"/>
          <a:r>
            <a:rPr lang="ro-RO" sz="800" baseline="0">
              <a:solidFill>
                <a:srgbClr val="D3AF5D"/>
              </a:solidFill>
            </a:rPr>
            <a:t>ECHILIBRU.EU </a:t>
          </a:r>
        </a:p>
        <a:p>
          <a:pPr algn="ctr"/>
          <a:r>
            <a:rPr lang="ro-RO" sz="800" baseline="0">
              <a:solidFill>
                <a:srgbClr val="D3AF5D"/>
              </a:solidFill>
            </a:rPr>
            <a:t>Youtube</a:t>
          </a:r>
          <a:endParaRPr lang="ro-RO" sz="800">
            <a:solidFill>
              <a:srgbClr val="D3AF5D"/>
            </a:solidFill>
          </a:endParaRPr>
        </a:p>
      </xdr:txBody>
    </xdr:sp>
    <xdr:clientData/>
  </xdr:twoCellAnchor>
  <xdr:twoCellAnchor editAs="oneCell">
    <xdr:from>
      <xdr:col>13</xdr:col>
      <xdr:colOff>219075</xdr:colOff>
      <xdr:row>7</xdr:row>
      <xdr:rowOff>161925</xdr:rowOff>
    </xdr:from>
    <xdr:to>
      <xdr:col>13</xdr:col>
      <xdr:colOff>554170</xdr:colOff>
      <xdr:row>9</xdr:row>
      <xdr:rowOff>116020</xdr:rowOff>
    </xdr:to>
    <xdr:pic>
      <xdr:nvPicPr>
        <xdr:cNvPr id="85" name="Imagine 84">
          <a:hlinkClick xmlns:r="http://schemas.openxmlformats.org/officeDocument/2006/relationships" r:id="rId36"/>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715250" y="1190625"/>
          <a:ext cx="335095" cy="335095"/>
        </a:xfrm>
        <a:prstGeom prst="rect">
          <a:avLst/>
        </a:prstGeom>
      </xdr:spPr>
    </xdr:pic>
    <xdr:clientData/>
  </xdr:twoCellAnchor>
  <xdr:twoCellAnchor>
    <xdr:from>
      <xdr:col>12</xdr:col>
      <xdr:colOff>457200</xdr:colOff>
      <xdr:row>5</xdr:row>
      <xdr:rowOff>57150</xdr:rowOff>
    </xdr:from>
    <xdr:to>
      <xdr:col>14</xdr:col>
      <xdr:colOff>257176</xdr:colOff>
      <xdr:row>7</xdr:row>
      <xdr:rowOff>76199</xdr:rowOff>
    </xdr:to>
    <xdr:sp macro="" textlink="">
      <xdr:nvSpPr>
        <xdr:cNvPr id="87" name="Dreptunghi: colțuri rotunjite 86">
          <a:extLst>
            <a:ext uri="{FF2B5EF4-FFF2-40B4-BE49-F238E27FC236}">
              <a16:creationId xmlns:a16="http://schemas.microsoft.com/office/drawing/2014/main" id="{00000000-0008-0000-0200-000057000000}"/>
            </a:ext>
          </a:extLst>
        </xdr:cNvPr>
        <xdr:cNvSpPr/>
      </xdr:nvSpPr>
      <xdr:spPr>
        <a:xfrm>
          <a:off x="7343775" y="704850"/>
          <a:ext cx="1019176" cy="400049"/>
        </a:xfrm>
        <a:prstGeom prst="roundRect">
          <a:avLst/>
        </a:prstGeom>
        <a:noFill/>
        <a:ln>
          <a:noFill/>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ctr"/>
          <a:r>
            <a:rPr lang="ro-RO" sz="800" baseline="0">
              <a:solidFill>
                <a:srgbClr val="D3AF5D"/>
              </a:solidFill>
            </a:rPr>
            <a:t>Autor produs </a:t>
          </a:r>
        </a:p>
        <a:p>
          <a:pPr algn="ctr"/>
          <a:r>
            <a:rPr lang="ro-RO" sz="800" baseline="0">
              <a:solidFill>
                <a:srgbClr val="D3AF5D"/>
              </a:solidFill>
            </a:rPr>
            <a:t>pe LinkedIn</a:t>
          </a:r>
          <a:endParaRPr lang="ro-RO" sz="800">
            <a:solidFill>
              <a:srgbClr val="D3AF5D"/>
            </a:solidFill>
          </a:endParaRPr>
        </a:p>
      </xdr:txBody>
    </xdr:sp>
    <xdr:clientData/>
  </xdr:twoCellAnchor>
  <xdr:twoCellAnchor editAs="oneCell">
    <xdr:from>
      <xdr:col>1</xdr:col>
      <xdr:colOff>190500</xdr:colOff>
      <xdr:row>5</xdr:row>
      <xdr:rowOff>5191</xdr:rowOff>
    </xdr:from>
    <xdr:to>
      <xdr:col>3</xdr:col>
      <xdr:colOff>251115</xdr:colOff>
      <xdr:row>12</xdr:row>
      <xdr:rowOff>83124</xdr:rowOff>
    </xdr:to>
    <xdr:pic>
      <xdr:nvPicPr>
        <xdr:cNvPr id="26" name="Imagine 25">
          <a:hlinkClick xmlns:r="http://schemas.openxmlformats.org/officeDocument/2006/relationships" r:id="rId38"/>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0500" y="654623"/>
          <a:ext cx="1411433" cy="1411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extLst>
            <a:ext uri="{FF2B5EF4-FFF2-40B4-BE49-F238E27FC236}">
              <a16:creationId xmlns:a16="http://schemas.microsoft.com/office/drawing/2014/main" id="{00000000-0008-0000-0300-000002000000}"/>
            </a:ext>
          </a:extLst>
        </xdr:cNvPr>
        <xdr:cNvSpPr/>
      </xdr:nvSpPr>
      <xdr:spPr>
        <a:xfrm>
          <a:off x="676275" y="190500"/>
          <a:ext cx="676276" cy="180975"/>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290638"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1905001"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a:xfrm>
          <a:off x="2514601"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a:xfrm>
          <a:off x="31194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5"/>
          <a:extLst>
            <a:ext uri="{FF2B5EF4-FFF2-40B4-BE49-F238E27FC236}">
              <a16:creationId xmlns:a16="http://schemas.microsoft.com/office/drawing/2014/main" id="{00000000-0008-0000-0300-000007000000}"/>
            </a:ext>
          </a:extLst>
        </xdr:cNvPr>
        <xdr:cNvSpPr/>
      </xdr:nvSpPr>
      <xdr:spPr>
        <a:xfrm>
          <a:off x="37242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300-000008000000}"/>
            </a:ext>
          </a:extLst>
        </xdr:cNvPr>
        <xdr:cNvSpPr/>
      </xdr:nvSpPr>
      <xdr:spPr>
        <a:xfrm>
          <a:off x="43338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300-000009000000}"/>
            </a:ext>
          </a:extLst>
        </xdr:cNvPr>
        <xdr:cNvSpPr/>
      </xdr:nvSpPr>
      <xdr:spPr>
        <a:xfrm>
          <a:off x="49434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300-00000A000000}"/>
            </a:ext>
          </a:extLst>
        </xdr:cNvPr>
        <xdr:cNvSpPr/>
      </xdr:nvSpPr>
      <xdr:spPr>
        <a:xfrm>
          <a:off x="55530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300-00000B000000}"/>
            </a:ext>
          </a:extLst>
        </xdr:cNvPr>
        <xdr:cNvSpPr/>
      </xdr:nvSpPr>
      <xdr:spPr>
        <a:xfrm>
          <a:off x="61626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300-00000C000000}"/>
            </a:ext>
          </a:extLst>
        </xdr:cNvPr>
        <xdr:cNvSpPr/>
      </xdr:nvSpPr>
      <xdr:spPr>
        <a:xfrm>
          <a:off x="67722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300-00000D000000}"/>
            </a:ext>
          </a:extLst>
        </xdr:cNvPr>
        <xdr:cNvSpPr/>
      </xdr:nvSpPr>
      <xdr:spPr>
        <a:xfrm>
          <a:off x="73818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6" name="Dreptunghi 15">
          <a:hlinkClick xmlns:r="http://schemas.openxmlformats.org/officeDocument/2006/relationships" r:id="rId12"/>
          <a:extLst>
            <a:ext uri="{FF2B5EF4-FFF2-40B4-BE49-F238E27FC236}">
              <a16:creationId xmlns:a16="http://schemas.microsoft.com/office/drawing/2014/main" id="{00000000-0008-0000-0300-000010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8" name="Dreptunghi: colțuri rotunjite 17">
          <a:extLst>
            <a:ext uri="{FF2B5EF4-FFF2-40B4-BE49-F238E27FC236}">
              <a16:creationId xmlns:a16="http://schemas.microsoft.com/office/drawing/2014/main" id="{00000000-0008-0000-0300-000012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Rezerva</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9" name="Grupare 18">
          <a:hlinkClick xmlns:r="http://schemas.openxmlformats.org/officeDocument/2006/relationships" r:id="rId13"/>
          <a:extLst>
            <a:ext uri="{FF2B5EF4-FFF2-40B4-BE49-F238E27FC236}">
              <a16:creationId xmlns:a16="http://schemas.microsoft.com/office/drawing/2014/main" id="{00000000-0008-0000-0300-000013000000}"/>
            </a:ext>
          </a:extLst>
        </xdr:cNvPr>
        <xdr:cNvGrpSpPr/>
      </xdr:nvGrpSpPr>
      <xdr:grpSpPr>
        <a:xfrm>
          <a:off x="10401299" y="161925"/>
          <a:ext cx="2152650" cy="257175"/>
          <a:chOff x="571499" y="904875"/>
          <a:chExt cx="2152650" cy="257175"/>
        </a:xfrm>
      </xdr:grpSpPr>
      <xdr:sp macro="" textlink="">
        <xdr:nvSpPr>
          <xdr:cNvPr id="20" name="Dreptunghi: colțuri rotunjite 19">
            <a:extLst>
              <a:ext uri="{FF2B5EF4-FFF2-40B4-BE49-F238E27FC236}">
                <a16:creationId xmlns:a16="http://schemas.microsoft.com/office/drawing/2014/main" id="{00000000-0008-0000-0300-000014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a:t>
            </a:r>
            <a:r>
              <a:rPr lang="ro-MD" sz="1100">
                <a:solidFill>
                  <a:srgbClr val="D3AF5D"/>
                </a:solidFill>
              </a:rPr>
              <a:t> de</a:t>
            </a:r>
            <a:r>
              <a:rPr lang="en-US" sz="1100">
                <a:solidFill>
                  <a:srgbClr val="D3AF5D"/>
                </a:solidFill>
              </a:rPr>
              <a:t>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21" name="Imagin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22" name="Dreptunghi: colțuri rotunjite 21">
          <a:extLst>
            <a:ext uri="{FF2B5EF4-FFF2-40B4-BE49-F238E27FC236}">
              <a16:creationId xmlns:a16="http://schemas.microsoft.com/office/drawing/2014/main" id="{00000000-0008-0000-0300-000016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14" name="Dreptunghi 13">
          <a:extLst>
            <a:ext uri="{FF2B5EF4-FFF2-40B4-BE49-F238E27FC236}">
              <a16:creationId xmlns:a16="http://schemas.microsoft.com/office/drawing/2014/main" id="{00000000-0008-0000-0300-00000E000000}"/>
            </a:ext>
          </a:extLst>
        </xdr:cNvPr>
        <xdr:cNvSpPr/>
      </xdr:nvSpPr>
      <xdr:spPr>
        <a:xfrm>
          <a:off x="1390650" y="1314450"/>
          <a:ext cx="2400300"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4" name="Dreptunghi: colțuri rotunjite 23">
          <a:extLst>
            <a:ext uri="{FF2B5EF4-FFF2-40B4-BE49-F238E27FC236}">
              <a16:creationId xmlns:a16="http://schemas.microsoft.com/office/drawing/2014/main" id="{00000000-0008-0000-0300-000018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5" name="Dreptunghi: colțuri rotunjite 24">
          <a:extLst>
            <a:ext uri="{FF2B5EF4-FFF2-40B4-BE49-F238E27FC236}">
              <a16:creationId xmlns:a16="http://schemas.microsoft.com/office/drawing/2014/main" id="{00000000-0008-0000-0300-000019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6" name="Dreptunghi: colțuri rotunjite 25">
          <a:extLst>
            <a:ext uri="{FF2B5EF4-FFF2-40B4-BE49-F238E27FC236}">
              <a16:creationId xmlns:a16="http://schemas.microsoft.com/office/drawing/2014/main" id="{00000000-0008-0000-0300-00001A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9525</xdr:colOff>
      <xdr:row>8</xdr:row>
      <xdr:rowOff>1</xdr:rowOff>
    </xdr:to>
    <xdr:sp macro="" textlink="">
      <xdr:nvSpPr>
        <xdr:cNvPr id="27" name="Dreptunghi: colțuri rotunjite 26">
          <a:extLst>
            <a:ext uri="{FF2B5EF4-FFF2-40B4-BE49-F238E27FC236}">
              <a16:creationId xmlns:a16="http://schemas.microsoft.com/office/drawing/2014/main" id="{00000000-0008-0000-0300-00001B000000}"/>
            </a:ext>
          </a:extLst>
        </xdr:cNvPr>
        <xdr:cNvSpPr/>
      </xdr:nvSpPr>
      <xdr:spPr>
        <a:xfrm>
          <a:off x="0" y="962026"/>
          <a:ext cx="695325"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baseline="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8" name="Dreptunghi: colțuri rotunjite 27">
          <a:extLst>
            <a:ext uri="{FF2B5EF4-FFF2-40B4-BE49-F238E27FC236}">
              <a16:creationId xmlns:a16="http://schemas.microsoft.com/office/drawing/2014/main" id="{00000000-0008-0000-0300-00001C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9" name="Dreptunghi: colțuri rotunjite 28">
          <a:extLst>
            <a:ext uri="{FF2B5EF4-FFF2-40B4-BE49-F238E27FC236}">
              <a16:creationId xmlns:a16="http://schemas.microsoft.com/office/drawing/2014/main" id="{00000000-0008-0000-0300-00001D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30" name="Dreptunghi: colțuri rotunjite 29">
          <a:extLst>
            <a:ext uri="{FF2B5EF4-FFF2-40B4-BE49-F238E27FC236}">
              <a16:creationId xmlns:a16="http://schemas.microsoft.com/office/drawing/2014/main" id="{00000000-0008-0000-0300-00001E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15" name="Dreptunghi 14">
          <a:extLst>
            <a:ext uri="{FF2B5EF4-FFF2-40B4-BE49-F238E27FC236}">
              <a16:creationId xmlns:a16="http://schemas.microsoft.com/office/drawing/2014/main" id="{00000000-0008-0000-0300-00000F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ctr"/>
        <a:lstStyle/>
        <a:p>
          <a:pPr algn="l"/>
          <a:r>
            <a:rPr lang="ro-RO" sz="1000">
              <a:solidFill>
                <a:srgbClr val="D3AF5D"/>
              </a:solidFill>
            </a:rPr>
            <a:t>Se</a:t>
          </a:r>
          <a:r>
            <a:rPr lang="ro-RO" sz="1000" baseline="0">
              <a:solidFill>
                <a:srgbClr val="D3AF5D"/>
              </a:solidFill>
            </a:rPr>
            <a:t> întâmplă adesea să câștigi bine dar totuși să ai în permanență probleme financiare?</a:t>
          </a:r>
        </a:p>
        <a:p>
          <a:pPr algn="l"/>
          <a:endParaRPr lang="ro-RO" sz="1000" baseline="0">
            <a:solidFill>
              <a:srgbClr val="D3AF5D"/>
            </a:solidFill>
          </a:endParaRPr>
        </a:p>
        <a:p>
          <a:pPr algn="l"/>
          <a:r>
            <a:rPr lang="ro-RO" sz="1000" baseline="0">
              <a:solidFill>
                <a:srgbClr val="D3AF5D"/>
              </a:solidFill>
            </a:rPr>
            <a:t>Comportamentele deficitare legate de bani nu sunt doar rezultatul unor acțiuni de proastă planificare financiară așa cum ai crezut până acum. Acestea țin și de emoție și de gânduri</a:t>
          </a:r>
          <a:r>
            <a:rPr lang="en-US" sz="1000">
              <a:solidFill>
                <a:srgbClr val="D3AF5D"/>
              </a:solidFill>
            </a:rPr>
            <a:t> </a:t>
          </a:r>
          <a:r>
            <a:rPr lang="ro-RO" sz="1000">
              <a:solidFill>
                <a:srgbClr val="D3AF5D"/>
              </a:solidFill>
            </a:rPr>
            <a:t>și de modul aproape perfid în care ele par să acționeze împotriva ta.</a:t>
          </a: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31" name="Dreptunghi 30">
          <a:extLst>
            <a:ext uri="{FF2B5EF4-FFF2-40B4-BE49-F238E27FC236}">
              <a16:creationId xmlns:a16="http://schemas.microsoft.com/office/drawing/2014/main" id="{00000000-0008-0000-0300-00001F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2" name="Imagin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28571</xdr:rowOff>
    </xdr:from>
    <xdr:to>
      <xdr:col>21</xdr:col>
      <xdr:colOff>161925</xdr:colOff>
      <xdr:row>111</xdr:row>
      <xdr:rowOff>9524</xdr:rowOff>
    </xdr:to>
    <xdr:sp macro="" textlink="">
      <xdr:nvSpPr>
        <xdr:cNvPr id="33" name="Dreptunghi 32">
          <a:extLst>
            <a:ext uri="{FF2B5EF4-FFF2-40B4-BE49-F238E27FC236}">
              <a16:creationId xmlns:a16="http://schemas.microsoft.com/office/drawing/2014/main" id="{00000000-0008-0000-0300-000021000000}"/>
            </a:ext>
          </a:extLst>
        </xdr:cNvPr>
        <xdr:cNvSpPr/>
      </xdr:nvSpPr>
      <xdr:spPr>
        <a:xfrm>
          <a:off x="8277224" y="1943096"/>
          <a:ext cx="4267201" cy="19030953"/>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algn="l"/>
          <a:r>
            <a:rPr lang="en-US" sz="1000" b="1" u="none">
              <a:solidFill>
                <a:srgbClr val="D3AF5D"/>
              </a:solidFill>
            </a:rPr>
            <a:t>"</a:t>
          </a:r>
          <a:r>
            <a:rPr lang="en-US" sz="1000" b="1" u="sng">
              <a:solidFill>
                <a:srgbClr val="D3AF5D"/>
              </a:solidFill>
            </a:rPr>
            <a:t>Categoria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contine 9 categorii predefinite. </a:t>
          </a:r>
          <a:r>
            <a:rPr lang="ro-MD" sz="1000" b="0" u="none" baseline="0">
              <a:solidFill>
                <a:srgbClr val="D3AF5D"/>
              </a:solidFill>
            </a:rPr>
            <a:t>Înainte de a completa câmpul ”Data” selectează una dintre categoriile din care face parte cheltuiala. Categoriile te ajută să ai o privire de ansamblu asupra cheltuielilor și sunt centralizate în ”Raportul de Stare Financiară”.</a:t>
          </a:r>
          <a:endParaRPr lang="en-US" sz="1000" b="0" u="none" baseline="0">
            <a:solidFill>
              <a:srgbClr val="D3AF5D"/>
            </a:solidFill>
          </a:endParaRPr>
        </a:p>
        <a:p>
          <a:pPr algn="l"/>
          <a:endParaRPr lang="en-US" sz="1000" b="0" u="none" baseline="0">
            <a:solidFill>
              <a:srgbClr val="D3AF5D"/>
            </a:solidFill>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algn="l"/>
          <a:endParaRPr lang="en-US" sz="1000" b="1" u="none">
            <a:solidFill>
              <a:srgbClr val="D3AF5D"/>
            </a:solidFill>
          </a:endParaRPr>
        </a:p>
        <a:p>
          <a:pPr algn="l"/>
          <a:endParaRPr lang="en-US"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eaLnBrk="1" fontAlgn="auto" latinLnBrk="0" hangingPunct="1"/>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4" name="Grupare 33">
          <a:hlinkClick xmlns:r="http://schemas.openxmlformats.org/officeDocument/2006/relationships" r:id="rId16"/>
          <a:extLst>
            <a:ext uri="{FF2B5EF4-FFF2-40B4-BE49-F238E27FC236}">
              <a16:creationId xmlns:a16="http://schemas.microsoft.com/office/drawing/2014/main" id="{00000000-0008-0000-0300-000022000000}"/>
            </a:ext>
          </a:extLst>
        </xdr:cNvPr>
        <xdr:cNvGrpSpPr/>
      </xdr:nvGrpSpPr>
      <xdr:grpSpPr>
        <a:xfrm>
          <a:off x="8191499" y="161925"/>
          <a:ext cx="2152650" cy="257175"/>
          <a:chOff x="571499" y="904875"/>
          <a:chExt cx="2152650" cy="257175"/>
        </a:xfrm>
      </xdr:grpSpPr>
      <xdr:sp macro="" textlink="">
        <xdr:nvSpPr>
          <xdr:cNvPr id="35" name="Dreptunghi: colțuri rotunjite 34">
            <a:extLst>
              <a:ext uri="{FF2B5EF4-FFF2-40B4-BE49-F238E27FC236}">
                <a16:creationId xmlns:a16="http://schemas.microsoft.com/office/drawing/2014/main" id="{00000000-0008-0000-0300-000023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6" name="Imagin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extLst>
            <a:ext uri="{FF2B5EF4-FFF2-40B4-BE49-F238E27FC236}">
              <a16:creationId xmlns:a16="http://schemas.microsoft.com/office/drawing/2014/main" id="{00000000-0008-0000-0400-000003000000}"/>
            </a:ext>
          </a:extLst>
        </xdr:cNvPr>
        <xdr:cNvSpPr/>
      </xdr:nvSpPr>
      <xdr:spPr>
        <a:xfrm>
          <a:off x="1357313" y="190500"/>
          <a:ext cx="614362"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5"/>
          <a:extLst>
            <a:ext uri="{FF2B5EF4-FFF2-40B4-BE49-F238E27FC236}">
              <a16:creationId xmlns:a16="http://schemas.microsoft.com/office/drawing/2014/main" id="{00000000-0008-0000-04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4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4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4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4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4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4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4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4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400-000010000000}"/>
            </a:ext>
          </a:extLst>
        </xdr:cNvPr>
        <xdr:cNvGrpSpPr/>
      </xdr:nvGrpSpPr>
      <xdr:grpSpPr>
        <a:xfrm>
          <a:off x="10401299"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4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4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4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4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4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4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1</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400-000018000000}"/>
            </a:ext>
          </a:extLst>
        </xdr:cNvPr>
        <xdr:cNvSpPr/>
      </xdr:nvSpPr>
      <xdr:spPr>
        <a:xfrm>
          <a:off x="9525"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4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4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4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4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u="sng">
              <a:solidFill>
                <a:srgbClr val="D3AF5D"/>
              </a:solidFill>
            </a:rPr>
            <a:t>Financial Therapy </a:t>
          </a:r>
          <a:r>
            <a:rPr lang="ro-RO" sz="1000">
              <a:solidFill>
                <a:srgbClr val="D3AF5D"/>
              </a:solidFill>
            </a:rPr>
            <a:t>(terapia financiară) este un domeniu aflat în plină dezvoltare în întreaga lume.</a:t>
          </a:r>
          <a:r>
            <a:rPr lang="ro-RO" sz="1000" baseline="0">
              <a:solidFill>
                <a:srgbClr val="D3AF5D"/>
              </a:solidFill>
            </a:rPr>
            <a:t> </a:t>
          </a:r>
          <a:r>
            <a:rPr lang="ro-RO" sz="1000">
              <a:solidFill>
                <a:srgbClr val="D3AF5D"/>
              </a:solidFill>
            </a:rPr>
            <a:t>Financial Therapy aduce veriga lipsă dintre dorințele tale de a avea succes financiar și atingerea acestui succes.</a:t>
          </a:r>
          <a:r>
            <a:rPr lang="en-US" sz="1000">
              <a:solidFill>
                <a:srgbClr val="D3AF5D"/>
              </a:solidFill>
            </a:rPr>
            <a:t> </a:t>
          </a:r>
          <a:endParaRPr lang="ro-RO" sz="1000">
            <a:solidFill>
              <a:srgbClr val="D3AF5D"/>
            </a:solidFill>
          </a:endParaRPr>
        </a:p>
        <a:p>
          <a:pPr algn="l"/>
          <a:endParaRPr lang="ro-RO" sz="1000">
            <a:solidFill>
              <a:srgbClr val="D3AF5D"/>
            </a:solidFill>
          </a:endParaRPr>
        </a:p>
        <a:p>
          <a:pPr algn="l"/>
          <a:r>
            <a:rPr lang="ro-RO" sz="1000">
              <a:solidFill>
                <a:srgbClr val="D3AF5D"/>
              </a:solidFill>
            </a:rPr>
            <a:t>Cel mai greu lucru nu este să faci o schimbare</a:t>
          </a:r>
          <a:r>
            <a:rPr lang="ro-RO" sz="1000" baseline="0">
              <a:solidFill>
                <a:srgbClr val="D3AF5D"/>
              </a:solidFill>
            </a:rPr>
            <a:t> în gândirea ta financiară. Cel mai greu lucru este </a:t>
          </a:r>
          <a:r>
            <a:rPr lang="ro-RO" sz="1000" u="sng" baseline="0">
              <a:solidFill>
                <a:srgbClr val="D3AF5D"/>
              </a:solidFill>
            </a:rPr>
            <a:t>să conștientizezi </a:t>
          </a:r>
          <a:r>
            <a:rPr lang="ro-RO" sz="1000" baseline="0">
              <a:solidFill>
                <a:srgbClr val="D3AF5D"/>
              </a:solidFill>
            </a:rPr>
            <a:t>că ai nevoie de o asemenea schimbare. </a:t>
          </a:r>
          <a:endParaRPr lang="ro-RO" sz="1000">
            <a:solidFill>
              <a:srgbClr val="D3AF5D"/>
            </a:solidFill>
          </a:endParaRPr>
        </a:p>
        <a:p>
          <a:pPr algn="l"/>
          <a:endParaRPr lang="ro-RO" sz="1000">
            <a:solidFill>
              <a:srgbClr val="D3AF5D"/>
            </a:solidFill>
          </a:endParaRPr>
        </a:p>
        <a:p>
          <a:pPr algn="l"/>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4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28573</xdr:rowOff>
    </xdr:from>
    <xdr:to>
      <xdr:col>21</xdr:col>
      <xdr:colOff>161925</xdr:colOff>
      <xdr:row>111</xdr:row>
      <xdr:rowOff>38100</xdr:rowOff>
    </xdr:to>
    <xdr:sp macro="" textlink="">
      <xdr:nvSpPr>
        <xdr:cNvPr id="31" name="Dreptunghi 30">
          <a:extLst>
            <a:ext uri="{FF2B5EF4-FFF2-40B4-BE49-F238E27FC236}">
              <a16:creationId xmlns:a16="http://schemas.microsoft.com/office/drawing/2014/main" id="{00000000-0008-0000-0400-00001F000000}"/>
            </a:ext>
          </a:extLst>
        </xdr:cNvPr>
        <xdr:cNvSpPr/>
      </xdr:nvSpPr>
      <xdr:spPr>
        <a:xfrm>
          <a:off x="8277224" y="1933573"/>
          <a:ext cx="4267201" cy="19059527"/>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eaLnBrk="1" fontAlgn="auto" latinLnBrk="0" hangingPunct="1"/>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400-000020000000}"/>
            </a:ext>
          </a:extLst>
        </xdr:cNvPr>
        <xdr:cNvGrpSpPr/>
      </xdr:nvGrpSpPr>
      <xdr:grpSpPr>
        <a:xfrm>
          <a:off x="8191499"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4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extLst>
            <a:ext uri="{FF2B5EF4-FFF2-40B4-BE49-F238E27FC236}">
              <a16:creationId xmlns:a16="http://schemas.microsoft.com/office/drawing/2014/main" id="{00000000-0008-0000-0500-000004000000}"/>
            </a:ext>
          </a:extLst>
        </xdr:cNvPr>
        <xdr:cNvSpPr/>
      </xdr:nvSpPr>
      <xdr:spPr>
        <a:xfrm>
          <a:off x="1971676"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5"/>
          <a:extLst>
            <a:ext uri="{FF2B5EF4-FFF2-40B4-BE49-F238E27FC236}">
              <a16:creationId xmlns:a16="http://schemas.microsoft.com/office/drawing/2014/main" id="{00000000-0008-0000-05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5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5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5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5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5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5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5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5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5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5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5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5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5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5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5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5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5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5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5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5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u="sng">
              <a:solidFill>
                <a:srgbClr val="D3AF5D"/>
              </a:solidFill>
            </a:rPr>
            <a:t>Scenariile</a:t>
          </a:r>
          <a:r>
            <a:rPr lang="ro-RO" sz="1000" u="sng" baseline="0">
              <a:solidFill>
                <a:srgbClr val="D3AF5D"/>
              </a:solidFill>
            </a:rPr>
            <a:t> financiare toxice </a:t>
          </a:r>
          <a:r>
            <a:rPr lang="ro-RO" sz="1000" baseline="0">
              <a:solidFill>
                <a:srgbClr val="D3AF5D"/>
              </a:solidFill>
            </a:rPr>
            <a:t>cu care oamenii au crescut de-a lungul vieții îi împiedică adesea să obțină sănătatea financiară și pe cale de consecință independența financiară.</a:t>
          </a:r>
        </a:p>
        <a:p>
          <a:pPr algn="l"/>
          <a:endParaRPr lang="ro-RO" sz="1000" baseline="0">
            <a:solidFill>
              <a:srgbClr val="D3AF5D"/>
            </a:solidFill>
          </a:endParaRPr>
        </a:p>
        <a:p>
          <a:pPr algn="l"/>
          <a:r>
            <a:rPr lang="ro-RO" sz="1000" u="sng" baseline="0">
              <a:solidFill>
                <a:srgbClr val="D3AF5D"/>
              </a:solidFill>
            </a:rPr>
            <a:t>Financial Therapy </a:t>
          </a:r>
          <a:r>
            <a:rPr lang="ro-RO" sz="1000" baseline="0">
              <a:solidFill>
                <a:srgbClr val="D3AF5D"/>
              </a:solidFill>
            </a:rPr>
            <a:t>vine cu soluții și metode specifice utilizate în rescrierea scenariilor financiare toxice care te împiedică să ai succes.</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5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28572</xdr:rowOff>
    </xdr:from>
    <xdr:to>
      <xdr:col>21</xdr:col>
      <xdr:colOff>161925</xdr:colOff>
      <xdr:row>94</xdr:row>
      <xdr:rowOff>133349</xdr:rowOff>
    </xdr:to>
    <xdr:sp macro="" textlink="">
      <xdr:nvSpPr>
        <xdr:cNvPr id="31" name="Dreptunghi 30">
          <a:extLst>
            <a:ext uri="{FF2B5EF4-FFF2-40B4-BE49-F238E27FC236}">
              <a16:creationId xmlns:a16="http://schemas.microsoft.com/office/drawing/2014/main" id="{00000000-0008-0000-0500-00001F000000}"/>
            </a:ext>
          </a:extLst>
        </xdr:cNvPr>
        <xdr:cNvSpPr/>
      </xdr:nvSpPr>
      <xdr:spPr>
        <a:xfrm>
          <a:off x="8267699" y="1933572"/>
          <a:ext cx="4267201" cy="15916277"/>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eaLnBrk="1" fontAlgn="auto" latinLnBrk="0" hangingPunct="1"/>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5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5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extLst>
            <a:ext uri="{FF2B5EF4-FFF2-40B4-BE49-F238E27FC236}">
              <a16:creationId xmlns:a16="http://schemas.microsoft.com/office/drawing/2014/main" id="{00000000-0008-0000-0600-000005000000}"/>
            </a:ext>
          </a:extLst>
        </xdr:cNvPr>
        <xdr:cNvSpPr/>
      </xdr:nvSpPr>
      <xdr:spPr>
        <a:xfrm>
          <a:off x="2581276" y="190500"/>
          <a:ext cx="657224"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5"/>
          <a:extLst>
            <a:ext uri="{FF2B5EF4-FFF2-40B4-BE49-F238E27FC236}">
              <a16:creationId xmlns:a16="http://schemas.microsoft.com/office/drawing/2014/main" id="{00000000-0008-0000-06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6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6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6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6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6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6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6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6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6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6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a:t>
            </a:r>
            <a:r>
              <a:rPr lang="ro-MD" sz="1100">
                <a:solidFill>
                  <a:srgbClr val="D3AF5D"/>
                </a:solidFill>
              </a:rPr>
              <a:t> de</a:t>
            </a:r>
            <a:r>
              <a:rPr lang="en-US" sz="1100">
                <a:solidFill>
                  <a:srgbClr val="D3AF5D"/>
                </a:solidFill>
              </a:rPr>
              <a:t>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6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6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6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6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6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6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6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6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6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6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a:solidFill>
                <a:srgbClr val="D3AF5D"/>
              </a:solidFill>
            </a:rPr>
            <a:t>Prin</a:t>
          </a:r>
          <a:r>
            <a:rPr lang="ro-RO" sz="1000" baseline="0">
              <a:solidFill>
                <a:srgbClr val="D3AF5D"/>
              </a:solidFill>
            </a:rPr>
            <a:t> soluțiile și metodele specifice din Financial Therapy îți poți seta pentru succes ”</a:t>
          </a:r>
          <a:r>
            <a:rPr lang="ro-RO" sz="1000" u="sng" baseline="0">
              <a:solidFill>
                <a:srgbClr val="D3AF5D"/>
              </a:solidFill>
            </a:rPr>
            <a:t>pattern-ul financiar</a:t>
          </a:r>
          <a:r>
            <a:rPr lang="ro-RO" sz="1000" baseline="0">
              <a:solidFill>
                <a:srgbClr val="D3AF5D"/>
              </a:solidFill>
            </a:rPr>
            <a:t>”. Iar acest lucru este de o importanță covârșitoare pentru sănătatea ta financiară.</a:t>
          </a:r>
        </a:p>
        <a:p>
          <a:pPr algn="l"/>
          <a:endParaRPr lang="ro-RO" sz="1000" baseline="0">
            <a:solidFill>
              <a:srgbClr val="D3AF5D"/>
            </a:solidFill>
          </a:endParaRPr>
        </a:p>
        <a:p>
          <a:pPr algn="l"/>
          <a:r>
            <a:rPr lang="ro-RO" sz="1000" baseline="0">
              <a:solidFill>
                <a:srgbClr val="D3AF5D"/>
              </a:solidFill>
            </a:rPr>
            <a:t>Dacă ”</a:t>
          </a:r>
          <a:r>
            <a:rPr lang="ro-RO" sz="1000" u="sng" baseline="0">
              <a:solidFill>
                <a:srgbClr val="D3AF5D"/>
              </a:solidFill>
            </a:rPr>
            <a:t>pattern-ul financiar</a:t>
          </a:r>
          <a:r>
            <a:rPr lang="ro-RO" sz="1000" baseline="0">
              <a:solidFill>
                <a:srgbClr val="D3AF5D"/>
              </a:solidFill>
            </a:rPr>
            <a:t>” subconștient pe care îl ai nu este setat pentru succes, nimic din înveți, din ce știi și din ce întreprinzi nu va produce o schimbare în bine.</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6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28572</xdr:rowOff>
    </xdr:from>
    <xdr:to>
      <xdr:col>21</xdr:col>
      <xdr:colOff>161925</xdr:colOff>
      <xdr:row>93</xdr:row>
      <xdr:rowOff>38100</xdr:rowOff>
    </xdr:to>
    <xdr:sp macro="" textlink="">
      <xdr:nvSpPr>
        <xdr:cNvPr id="31" name="Dreptunghi 30">
          <a:extLst>
            <a:ext uri="{FF2B5EF4-FFF2-40B4-BE49-F238E27FC236}">
              <a16:creationId xmlns:a16="http://schemas.microsoft.com/office/drawing/2014/main" id="{00000000-0008-0000-0600-00001F000000}"/>
            </a:ext>
          </a:extLst>
        </xdr:cNvPr>
        <xdr:cNvSpPr/>
      </xdr:nvSpPr>
      <xdr:spPr>
        <a:xfrm>
          <a:off x="8267699" y="1933572"/>
          <a:ext cx="4267201" cy="15630528"/>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rPr>
            <a:t>"</a:t>
          </a:r>
          <a:r>
            <a:rPr lang="en-US" sz="1000" b="1" u="sng" baseline="0">
              <a:solidFill>
                <a:srgbClr val="D3AF5D"/>
              </a:solidFill>
            </a:rPr>
            <a:t>Economii in luna /anul</a:t>
          </a:r>
          <a:r>
            <a:rPr lang="en-US" sz="1000" baseline="0">
              <a:solidFill>
                <a:srgbClr val="D3AF5D"/>
              </a:solidFill>
            </a:rPr>
            <a:t>" - valoarea totala a banilor economisiti in luna curenta si care vor fi depusi in conturile de economii ca rezerve financiare. </a:t>
          </a:r>
          <a:r>
            <a:rPr lang="en-US" sz="1000" baseline="0">
              <a:solidFill>
                <a:srgbClr val="D3AF5D"/>
              </a:solidFill>
              <a:effectLst/>
              <a:latin typeface="+mn-lt"/>
              <a:ea typeface="+mn-ea"/>
              <a:cs typeface="+mn-cs"/>
            </a:rPr>
            <a:t>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endParaRPr lang="ro-RO" sz="1000">
            <a:solidFill>
              <a:srgbClr val="D3AF5D"/>
            </a:solidFill>
            <a:effectLst/>
          </a:endParaRP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6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6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extLst>
            <a:ext uri="{FF2B5EF4-FFF2-40B4-BE49-F238E27FC236}">
              <a16:creationId xmlns:a16="http://schemas.microsoft.com/office/drawing/2014/main" id="{00000000-0008-0000-0700-000006000000}"/>
            </a:ext>
          </a:extLst>
        </xdr:cNvPr>
        <xdr:cNvSpPr/>
      </xdr:nvSpPr>
      <xdr:spPr>
        <a:xfrm>
          <a:off x="3233738"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hlinkClick xmlns:r="http://schemas.openxmlformats.org/officeDocument/2006/relationships" r:id="rId5"/>
          <a:extLst>
            <a:ext uri="{FF2B5EF4-FFF2-40B4-BE49-F238E27FC236}">
              <a16:creationId xmlns:a16="http://schemas.microsoft.com/office/drawing/2014/main" id="{00000000-0008-0000-0700-000007000000}"/>
            </a:ext>
          </a:extLst>
        </xdr:cNvPr>
        <xdr:cNvSpPr/>
      </xdr:nvSpPr>
      <xdr:spPr>
        <a:xfrm>
          <a:off x="3838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7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7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7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7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7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7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7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7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7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7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7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7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7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7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7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7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7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7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7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7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a:solidFill>
                <a:srgbClr val="D3AF5D"/>
              </a:solidFill>
            </a:rPr>
            <a:t>C</a:t>
          </a:r>
          <a:r>
            <a:rPr lang="ro-RO" sz="1000">
              <a:solidFill>
                <a:srgbClr val="D3AF5D"/>
              </a:solidFill>
            </a:rPr>
            <a:t>unoscându-ți</a:t>
          </a:r>
          <a:r>
            <a:rPr lang="ro-RO" sz="1000" baseline="0">
              <a:solidFill>
                <a:srgbClr val="D3AF5D"/>
              </a:solidFill>
            </a:rPr>
            <a:t> propriul ”</a:t>
          </a:r>
          <a:r>
            <a:rPr lang="ro-RO" sz="1000" u="sng" baseline="0">
              <a:solidFill>
                <a:srgbClr val="D3AF5D"/>
              </a:solidFill>
            </a:rPr>
            <a:t>pattern financiar</a:t>
          </a:r>
          <a:r>
            <a:rPr lang="ro-RO" sz="1000" baseline="0">
              <a:solidFill>
                <a:srgbClr val="D3AF5D"/>
              </a:solidFill>
            </a:rPr>
            <a:t>” vei înțelege cauzele înrădăcinate ale succesului, mediocrității sau eșecului financiar în viață.</a:t>
          </a:r>
        </a:p>
        <a:p>
          <a:pPr algn="l"/>
          <a:r>
            <a:rPr lang="ro-RO" sz="1000" baseline="0">
              <a:solidFill>
                <a:srgbClr val="D3AF5D"/>
              </a:solidFill>
            </a:rPr>
            <a:t>Vei înțelege modul în care influențele din copilărie au format acest ”</a:t>
          </a:r>
          <a:r>
            <a:rPr lang="ro-RO" sz="1000" u="sng" baseline="0">
              <a:solidFill>
                <a:srgbClr val="D3AF5D"/>
              </a:solidFill>
            </a:rPr>
            <a:t>pattern financiar</a:t>
          </a:r>
          <a:r>
            <a:rPr lang="ro-RO" sz="1000" baseline="0">
              <a:solidFill>
                <a:srgbClr val="D3AF5D"/>
              </a:solidFill>
            </a:rPr>
            <a:t>” subconștient și cum aceste influențe au determinat gânduri și obiceiuri care au condus către anumite ”scenarii financiare toxice” ce ți-au adus pierderi în trecutul tău. </a:t>
          </a:r>
          <a:r>
            <a:rPr lang="en-US" sz="1000">
              <a:solidFill>
                <a:srgbClr val="D3AF5D"/>
              </a:solidFill>
            </a:rPr>
            <a:t> </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7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28572</xdr:rowOff>
    </xdr:from>
    <xdr:to>
      <xdr:col>21</xdr:col>
      <xdr:colOff>161925</xdr:colOff>
      <xdr:row>91</xdr:row>
      <xdr:rowOff>171449</xdr:rowOff>
    </xdr:to>
    <xdr:sp macro="" textlink="">
      <xdr:nvSpPr>
        <xdr:cNvPr id="31" name="Dreptunghi 30">
          <a:extLst>
            <a:ext uri="{FF2B5EF4-FFF2-40B4-BE49-F238E27FC236}">
              <a16:creationId xmlns:a16="http://schemas.microsoft.com/office/drawing/2014/main" id="{00000000-0008-0000-0700-00001F000000}"/>
            </a:ext>
          </a:extLst>
        </xdr:cNvPr>
        <xdr:cNvSpPr/>
      </xdr:nvSpPr>
      <xdr:spPr>
        <a:xfrm>
          <a:off x="8267699" y="1933572"/>
          <a:ext cx="4267201" cy="15382877"/>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7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7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1</xdr:colOff>
      <xdr:row>2</xdr:row>
      <xdr:rowOff>180975</xdr:rowOff>
    </xdr:to>
    <xdr:sp macro="" textlink="">
      <xdr:nvSpPr>
        <xdr:cNvPr id="2" name="Dreptunghi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6275" y="190500"/>
          <a:ext cx="676276" cy="1809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3</xdr:col>
      <xdr:colOff>4763</xdr:colOff>
      <xdr:row>2</xdr:row>
      <xdr:rowOff>0</xdr:rowOff>
    </xdr:from>
    <xdr:to>
      <xdr:col>4</xdr:col>
      <xdr:colOff>9525</xdr:colOff>
      <xdr:row>3</xdr:row>
      <xdr:rowOff>19050</xdr:rowOff>
    </xdr:to>
    <xdr:sp macro="" textlink="">
      <xdr:nvSpPr>
        <xdr:cNvPr id="3" name="Dreptunghi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357313" y="190500"/>
          <a:ext cx="614362"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4</xdr:col>
      <xdr:colOff>9526</xdr:colOff>
      <xdr:row>2</xdr:row>
      <xdr:rowOff>0</xdr:rowOff>
    </xdr:from>
    <xdr:to>
      <xdr:col>5</xdr:col>
      <xdr:colOff>9525</xdr:colOff>
      <xdr:row>3</xdr:row>
      <xdr:rowOff>19050</xdr:rowOff>
    </xdr:to>
    <xdr:sp macro="" textlink="">
      <xdr:nvSpPr>
        <xdr:cNvPr id="4" name="Dreptunghi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1971676"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5</xdr:col>
      <xdr:colOff>9526</xdr:colOff>
      <xdr:row>2</xdr:row>
      <xdr:rowOff>0</xdr:rowOff>
    </xdr:from>
    <xdr:to>
      <xdr:col>6</xdr:col>
      <xdr:colOff>9525</xdr:colOff>
      <xdr:row>3</xdr:row>
      <xdr:rowOff>19050</xdr:rowOff>
    </xdr:to>
    <xdr:sp macro="" textlink="">
      <xdr:nvSpPr>
        <xdr:cNvPr id="5" name="Dreptunghi 4">
          <a:hlinkClick xmlns:r="http://schemas.openxmlformats.org/officeDocument/2006/relationships" r:id="rId4"/>
          <a:extLst>
            <a:ext uri="{FF2B5EF4-FFF2-40B4-BE49-F238E27FC236}">
              <a16:creationId xmlns:a16="http://schemas.microsoft.com/office/drawing/2014/main" id="{00000000-0008-0000-0800-000005000000}"/>
            </a:ext>
          </a:extLst>
        </xdr:cNvPr>
        <xdr:cNvSpPr/>
      </xdr:nvSpPr>
      <xdr:spPr>
        <a:xfrm>
          <a:off x="2581276" y="190500"/>
          <a:ext cx="657224"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6</xdr:col>
      <xdr:colOff>4763</xdr:colOff>
      <xdr:row>2</xdr:row>
      <xdr:rowOff>0</xdr:rowOff>
    </xdr:from>
    <xdr:to>
      <xdr:col>7</xdr:col>
      <xdr:colOff>4762</xdr:colOff>
      <xdr:row>3</xdr:row>
      <xdr:rowOff>19050</xdr:rowOff>
    </xdr:to>
    <xdr:sp macro="" textlink="">
      <xdr:nvSpPr>
        <xdr:cNvPr id="6" name="Dreptunghi 5">
          <a:hlinkClick xmlns:r="http://schemas.openxmlformats.org/officeDocument/2006/relationships" r:id="rId5"/>
          <a:extLst>
            <a:ext uri="{FF2B5EF4-FFF2-40B4-BE49-F238E27FC236}">
              <a16:creationId xmlns:a16="http://schemas.microsoft.com/office/drawing/2014/main" id="{00000000-0008-0000-0800-000006000000}"/>
            </a:ext>
          </a:extLst>
        </xdr:cNvPr>
        <xdr:cNvSpPr/>
      </xdr:nvSpPr>
      <xdr:spPr>
        <a:xfrm>
          <a:off x="3233738"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7</xdr:col>
      <xdr:colOff>0</xdr:colOff>
      <xdr:row>2</xdr:row>
      <xdr:rowOff>0</xdr:rowOff>
    </xdr:from>
    <xdr:to>
      <xdr:col>7</xdr:col>
      <xdr:colOff>609599</xdr:colOff>
      <xdr:row>3</xdr:row>
      <xdr:rowOff>19050</xdr:rowOff>
    </xdr:to>
    <xdr:sp macro="" textlink="">
      <xdr:nvSpPr>
        <xdr:cNvPr id="7" name="Dreptunghi 6">
          <a:extLst>
            <a:ext uri="{FF2B5EF4-FFF2-40B4-BE49-F238E27FC236}">
              <a16:creationId xmlns:a16="http://schemas.microsoft.com/office/drawing/2014/main" id="{00000000-0008-0000-0800-000007000000}"/>
            </a:ext>
          </a:extLst>
        </xdr:cNvPr>
        <xdr:cNvSpPr/>
      </xdr:nvSpPr>
      <xdr:spPr>
        <a:xfrm>
          <a:off x="3838575" y="190500"/>
          <a:ext cx="609599" cy="209550"/>
        </a:xfrm>
        <a:prstGeom prst="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8</xdr:col>
      <xdr:colOff>0</xdr:colOff>
      <xdr:row>2</xdr:row>
      <xdr:rowOff>0</xdr:rowOff>
    </xdr:from>
    <xdr:to>
      <xdr:col>8</xdr:col>
      <xdr:colOff>609599</xdr:colOff>
      <xdr:row>3</xdr:row>
      <xdr:rowOff>19050</xdr:rowOff>
    </xdr:to>
    <xdr:sp macro="" textlink="">
      <xdr:nvSpPr>
        <xdr:cNvPr id="8" name="Dreptunghi 7">
          <a:hlinkClick xmlns:r="http://schemas.openxmlformats.org/officeDocument/2006/relationships" r:id="rId6"/>
          <a:extLst>
            <a:ext uri="{FF2B5EF4-FFF2-40B4-BE49-F238E27FC236}">
              <a16:creationId xmlns:a16="http://schemas.microsoft.com/office/drawing/2014/main" id="{00000000-0008-0000-0800-000008000000}"/>
            </a:ext>
          </a:extLst>
        </xdr:cNvPr>
        <xdr:cNvSpPr/>
      </xdr:nvSpPr>
      <xdr:spPr>
        <a:xfrm>
          <a:off x="4448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9</xdr:col>
      <xdr:colOff>0</xdr:colOff>
      <xdr:row>2</xdr:row>
      <xdr:rowOff>0</xdr:rowOff>
    </xdr:from>
    <xdr:to>
      <xdr:col>9</xdr:col>
      <xdr:colOff>609599</xdr:colOff>
      <xdr:row>3</xdr:row>
      <xdr:rowOff>19050</xdr:rowOff>
    </xdr:to>
    <xdr:sp macro="" textlink="">
      <xdr:nvSpPr>
        <xdr:cNvPr id="9" name="Dreptunghi 8">
          <a:hlinkClick xmlns:r="http://schemas.openxmlformats.org/officeDocument/2006/relationships" r:id="rId7"/>
          <a:extLst>
            <a:ext uri="{FF2B5EF4-FFF2-40B4-BE49-F238E27FC236}">
              <a16:creationId xmlns:a16="http://schemas.microsoft.com/office/drawing/2014/main" id="{00000000-0008-0000-0800-000009000000}"/>
            </a:ext>
          </a:extLst>
        </xdr:cNvPr>
        <xdr:cNvSpPr/>
      </xdr:nvSpPr>
      <xdr:spPr>
        <a:xfrm>
          <a:off x="50577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10</xdr:col>
      <xdr:colOff>0</xdr:colOff>
      <xdr:row>2</xdr:row>
      <xdr:rowOff>0</xdr:rowOff>
    </xdr:from>
    <xdr:to>
      <xdr:col>10</xdr:col>
      <xdr:colOff>609599</xdr:colOff>
      <xdr:row>3</xdr:row>
      <xdr:rowOff>19050</xdr:rowOff>
    </xdr:to>
    <xdr:sp macro="" textlink="">
      <xdr:nvSpPr>
        <xdr:cNvPr id="10" name="Dreptunghi 9">
          <a:hlinkClick xmlns:r="http://schemas.openxmlformats.org/officeDocument/2006/relationships" r:id="rId8"/>
          <a:extLst>
            <a:ext uri="{FF2B5EF4-FFF2-40B4-BE49-F238E27FC236}">
              <a16:creationId xmlns:a16="http://schemas.microsoft.com/office/drawing/2014/main" id="{00000000-0008-0000-0800-00000A000000}"/>
            </a:ext>
          </a:extLst>
        </xdr:cNvPr>
        <xdr:cNvSpPr/>
      </xdr:nvSpPr>
      <xdr:spPr>
        <a:xfrm>
          <a:off x="56673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11</xdr:col>
      <xdr:colOff>0</xdr:colOff>
      <xdr:row>2</xdr:row>
      <xdr:rowOff>0</xdr:rowOff>
    </xdr:from>
    <xdr:to>
      <xdr:col>11</xdr:col>
      <xdr:colOff>609599</xdr:colOff>
      <xdr:row>3</xdr:row>
      <xdr:rowOff>19050</xdr:rowOff>
    </xdr:to>
    <xdr:sp macro="" textlink="">
      <xdr:nvSpPr>
        <xdr:cNvPr id="11" name="Dreptunghi 10">
          <a:hlinkClick xmlns:r="http://schemas.openxmlformats.org/officeDocument/2006/relationships" r:id="rId9"/>
          <a:extLst>
            <a:ext uri="{FF2B5EF4-FFF2-40B4-BE49-F238E27FC236}">
              <a16:creationId xmlns:a16="http://schemas.microsoft.com/office/drawing/2014/main" id="{00000000-0008-0000-0800-00000B000000}"/>
            </a:ext>
          </a:extLst>
        </xdr:cNvPr>
        <xdr:cNvSpPr/>
      </xdr:nvSpPr>
      <xdr:spPr>
        <a:xfrm>
          <a:off x="62769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12</xdr:col>
      <xdr:colOff>0</xdr:colOff>
      <xdr:row>2</xdr:row>
      <xdr:rowOff>0</xdr:rowOff>
    </xdr:from>
    <xdr:to>
      <xdr:col>12</xdr:col>
      <xdr:colOff>609599</xdr:colOff>
      <xdr:row>3</xdr:row>
      <xdr:rowOff>19050</xdr:rowOff>
    </xdr:to>
    <xdr:sp macro="" textlink="">
      <xdr:nvSpPr>
        <xdr:cNvPr id="12" name="Dreptunghi 11">
          <a:hlinkClick xmlns:r="http://schemas.openxmlformats.org/officeDocument/2006/relationships" r:id="rId10"/>
          <a:extLst>
            <a:ext uri="{FF2B5EF4-FFF2-40B4-BE49-F238E27FC236}">
              <a16:creationId xmlns:a16="http://schemas.microsoft.com/office/drawing/2014/main" id="{00000000-0008-0000-0800-00000C000000}"/>
            </a:ext>
          </a:extLst>
        </xdr:cNvPr>
        <xdr:cNvSpPr/>
      </xdr:nvSpPr>
      <xdr:spPr>
        <a:xfrm>
          <a:off x="68865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13</xdr:col>
      <xdr:colOff>0</xdr:colOff>
      <xdr:row>2</xdr:row>
      <xdr:rowOff>0</xdr:rowOff>
    </xdr:from>
    <xdr:to>
      <xdr:col>13</xdr:col>
      <xdr:colOff>609599</xdr:colOff>
      <xdr:row>3</xdr:row>
      <xdr:rowOff>19050</xdr:rowOff>
    </xdr:to>
    <xdr:sp macro="" textlink="">
      <xdr:nvSpPr>
        <xdr:cNvPr id="13" name="Dreptunghi 12">
          <a:hlinkClick xmlns:r="http://schemas.openxmlformats.org/officeDocument/2006/relationships" r:id="rId11"/>
          <a:extLst>
            <a:ext uri="{FF2B5EF4-FFF2-40B4-BE49-F238E27FC236}">
              <a16:creationId xmlns:a16="http://schemas.microsoft.com/office/drawing/2014/main" id="{00000000-0008-0000-0800-00000D000000}"/>
            </a:ext>
          </a:extLst>
        </xdr:cNvPr>
        <xdr:cNvSpPr/>
      </xdr:nvSpPr>
      <xdr:spPr>
        <a:xfrm>
          <a:off x="7496175" y="190500"/>
          <a:ext cx="609599" cy="209550"/>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1</xdr:row>
      <xdr:rowOff>190499</xdr:rowOff>
    </xdr:from>
    <xdr:to>
      <xdr:col>1</xdr:col>
      <xdr:colOff>666750</xdr:colOff>
      <xdr:row>3</xdr:row>
      <xdr:rowOff>28574</xdr:rowOff>
    </xdr:to>
    <xdr:sp macro="" textlink="">
      <xdr:nvSpPr>
        <xdr:cNvPr id="14" name="Dreptunghi 13">
          <a:hlinkClick xmlns:r="http://schemas.openxmlformats.org/officeDocument/2006/relationships" r:id="rId12"/>
          <a:extLst>
            <a:ext uri="{FF2B5EF4-FFF2-40B4-BE49-F238E27FC236}">
              <a16:creationId xmlns:a16="http://schemas.microsoft.com/office/drawing/2014/main" id="{00000000-0008-0000-0800-00000E000000}"/>
            </a:ext>
          </a:extLst>
        </xdr:cNvPr>
        <xdr:cNvSpPr/>
      </xdr:nvSpPr>
      <xdr:spPr>
        <a:xfrm>
          <a:off x="0" y="190499"/>
          <a:ext cx="666750" cy="219075"/>
        </a:xfrm>
        <a:prstGeom prst="rect">
          <a:avLst/>
        </a:prstGeom>
        <a:no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endParaRPr lang="ro-RO" sz="1100"/>
        </a:p>
      </xdr:txBody>
    </xdr:sp>
    <xdr:clientData/>
  </xdr:twoCellAnchor>
  <xdr:twoCellAnchor>
    <xdr:from>
      <xdr:col>1</xdr:col>
      <xdr:colOff>0</xdr:colOff>
      <xdr:row>3</xdr:row>
      <xdr:rowOff>104775</xdr:rowOff>
    </xdr:from>
    <xdr:to>
      <xdr:col>2</xdr:col>
      <xdr:colOff>0</xdr:colOff>
      <xdr:row>4</xdr:row>
      <xdr:rowOff>142874</xdr:rowOff>
    </xdr:to>
    <xdr:sp macro="" textlink="">
      <xdr:nvSpPr>
        <xdr:cNvPr id="15" name="Dreptunghi: colțuri rotunjite 14">
          <a:extLst>
            <a:ext uri="{FF2B5EF4-FFF2-40B4-BE49-F238E27FC236}">
              <a16:creationId xmlns:a16="http://schemas.microsoft.com/office/drawing/2014/main" id="{00000000-0008-0000-0800-00000F000000}"/>
            </a:ext>
          </a:extLst>
        </xdr:cNvPr>
        <xdr:cNvSpPr/>
      </xdr:nvSpPr>
      <xdr:spPr>
        <a:xfrm>
          <a:off x="0" y="485775"/>
          <a:ext cx="676275" cy="228599"/>
        </a:xfrm>
        <a:prstGeom prst="roundRect">
          <a:avLst/>
        </a:prstGeom>
        <a:solidFill>
          <a:srgbClr val="D3AF5D"/>
        </a:solid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950">
              <a:solidFill>
                <a:srgbClr val="24353C"/>
              </a:solidFill>
            </a:rPr>
            <a:t>Economii</a:t>
          </a:r>
          <a:endParaRPr lang="ro-RO" sz="950">
            <a:solidFill>
              <a:srgbClr val="24353C"/>
            </a:solidFill>
          </a:endParaRPr>
        </a:p>
      </xdr:txBody>
    </xdr:sp>
    <xdr:clientData/>
  </xdr:twoCellAnchor>
  <xdr:twoCellAnchor>
    <xdr:from>
      <xdr:col>17</xdr:col>
      <xdr:colOff>457199</xdr:colOff>
      <xdr:row>1</xdr:row>
      <xdr:rowOff>152400</xdr:rowOff>
    </xdr:from>
    <xdr:to>
      <xdr:col>21</xdr:col>
      <xdr:colOff>171449</xdr:colOff>
      <xdr:row>3</xdr:row>
      <xdr:rowOff>28575</xdr:rowOff>
    </xdr:to>
    <xdr:grpSp>
      <xdr:nvGrpSpPr>
        <xdr:cNvPr id="16" name="Grupare 15">
          <a:hlinkClick xmlns:r="http://schemas.openxmlformats.org/officeDocument/2006/relationships" r:id="rId13"/>
          <a:extLst>
            <a:ext uri="{FF2B5EF4-FFF2-40B4-BE49-F238E27FC236}">
              <a16:creationId xmlns:a16="http://schemas.microsoft.com/office/drawing/2014/main" id="{00000000-0008-0000-0800-000010000000}"/>
            </a:ext>
          </a:extLst>
        </xdr:cNvPr>
        <xdr:cNvGrpSpPr/>
      </xdr:nvGrpSpPr>
      <xdr:grpSpPr>
        <a:xfrm>
          <a:off x="10391774" y="152400"/>
          <a:ext cx="2152650" cy="257175"/>
          <a:chOff x="571499" y="904875"/>
          <a:chExt cx="2152650" cy="257175"/>
        </a:xfrm>
      </xdr:grpSpPr>
      <xdr:sp macro="" textlink="">
        <xdr:nvSpPr>
          <xdr:cNvPr id="17" name="Dreptunghi: colțuri rotunjite 16">
            <a:extLst>
              <a:ext uri="{FF2B5EF4-FFF2-40B4-BE49-F238E27FC236}">
                <a16:creationId xmlns:a16="http://schemas.microsoft.com/office/drawing/2014/main" id="{00000000-0008-0000-0800-00001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Raport </a:t>
            </a:r>
            <a:r>
              <a:rPr lang="ro-MD" sz="1100">
                <a:solidFill>
                  <a:srgbClr val="D3AF5D"/>
                </a:solidFill>
              </a:rPr>
              <a:t>de </a:t>
            </a:r>
            <a:r>
              <a:rPr lang="ro-RO" sz="1100">
                <a:solidFill>
                  <a:srgbClr val="D3AF5D"/>
                </a:solidFill>
              </a:rPr>
              <a:t>Stare</a:t>
            </a:r>
            <a:r>
              <a:rPr lang="ro-RO" sz="1100" baseline="0">
                <a:solidFill>
                  <a:srgbClr val="D3AF5D"/>
                </a:solidFill>
              </a:rPr>
              <a:t> </a:t>
            </a:r>
            <a:r>
              <a:rPr lang="en-US" sz="1100" baseline="0">
                <a:solidFill>
                  <a:srgbClr val="D3AF5D"/>
                </a:solidFill>
              </a:rPr>
              <a:t>F</a:t>
            </a:r>
            <a:r>
              <a:rPr lang="ro-RO" sz="1100" baseline="0">
                <a:solidFill>
                  <a:srgbClr val="D3AF5D"/>
                </a:solidFill>
              </a:rPr>
              <a:t>inanciară</a:t>
            </a:r>
            <a:endParaRPr lang="ro-RO" sz="1100">
              <a:solidFill>
                <a:srgbClr val="D3AF5D"/>
              </a:solidFill>
            </a:endParaRPr>
          </a:p>
        </xdr:txBody>
      </xdr:sp>
      <xdr:pic>
        <xdr:nvPicPr>
          <xdr:cNvPr id="18" name="Imagin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twoCellAnchor>
    <xdr:from>
      <xdr:col>3</xdr:col>
      <xdr:colOff>9526</xdr:colOff>
      <xdr:row>4</xdr:row>
      <xdr:rowOff>190499</xdr:rowOff>
    </xdr:from>
    <xdr:to>
      <xdr:col>4</xdr:col>
      <xdr:colOff>581025</xdr:colOff>
      <xdr:row>6</xdr:row>
      <xdr:rowOff>9525</xdr:rowOff>
    </xdr:to>
    <xdr:sp macro="" textlink="">
      <xdr:nvSpPr>
        <xdr:cNvPr id="19" name="Dreptunghi: colțuri rotunjite 18">
          <a:extLst>
            <a:ext uri="{FF2B5EF4-FFF2-40B4-BE49-F238E27FC236}">
              <a16:creationId xmlns:a16="http://schemas.microsoft.com/office/drawing/2014/main" id="{00000000-0008-0000-0800-000013000000}"/>
            </a:ext>
          </a:extLst>
        </xdr:cNvPr>
        <xdr:cNvSpPr/>
      </xdr:nvSpPr>
      <xdr:spPr>
        <a:xfrm>
          <a:off x="1362076" y="761999"/>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initial</a:t>
          </a:r>
          <a:endParaRPr lang="ro-RO" sz="1000">
            <a:solidFill>
              <a:srgbClr val="D3AF5D"/>
            </a:solidFill>
          </a:endParaRPr>
        </a:p>
      </xdr:txBody>
    </xdr:sp>
    <xdr:clientData/>
  </xdr:twoCellAnchor>
  <xdr:twoCellAnchor>
    <xdr:from>
      <xdr:col>3</xdr:col>
      <xdr:colOff>38100</xdr:colOff>
      <xdr:row>7</xdr:row>
      <xdr:rowOff>171450</xdr:rowOff>
    </xdr:from>
    <xdr:to>
      <xdr:col>7</xdr:col>
      <xdr:colOff>0</xdr:colOff>
      <xdr:row>9</xdr:row>
      <xdr:rowOff>9525</xdr:rowOff>
    </xdr:to>
    <xdr:sp macro="" textlink="">
      <xdr:nvSpPr>
        <xdr:cNvPr id="20" name="Dreptunghi 19">
          <a:extLst>
            <a:ext uri="{FF2B5EF4-FFF2-40B4-BE49-F238E27FC236}">
              <a16:creationId xmlns:a16="http://schemas.microsoft.com/office/drawing/2014/main" id="{00000000-0008-0000-0800-000014000000}"/>
            </a:ext>
          </a:extLst>
        </xdr:cNvPr>
        <xdr:cNvSpPr/>
      </xdr:nvSpPr>
      <xdr:spPr>
        <a:xfrm>
          <a:off x="1390650" y="1314450"/>
          <a:ext cx="2447925" cy="219075"/>
        </a:xfrm>
        <a:prstGeom prst="rect">
          <a:avLst/>
        </a:prstGeom>
        <a:solidFill>
          <a:srgbClr val="D3AF5D"/>
        </a:solidFill>
        <a:ln w="9525" cap="flat" cmpd="sng" algn="ctr">
          <a:solidFill>
            <a:srgbClr val="24353C"/>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l"/>
          <a:r>
            <a:rPr lang="en-US" sz="1100">
              <a:solidFill>
                <a:srgbClr val="24353C"/>
              </a:solidFill>
            </a:rPr>
            <a:t>Tranzactii efectuate in luna curenta</a:t>
          </a:r>
          <a:endParaRPr lang="ro-RO" sz="1100">
            <a:solidFill>
              <a:srgbClr val="24353C"/>
            </a:solidFill>
          </a:endParaRPr>
        </a:p>
      </xdr:txBody>
    </xdr:sp>
    <xdr:clientData/>
  </xdr:twoCellAnchor>
  <xdr:twoCellAnchor>
    <xdr:from>
      <xdr:col>6</xdr:col>
      <xdr:colOff>38102</xdr:colOff>
      <xdr:row>4</xdr:row>
      <xdr:rowOff>180973</xdr:rowOff>
    </xdr:from>
    <xdr:to>
      <xdr:col>6</xdr:col>
      <xdr:colOff>581026</xdr:colOff>
      <xdr:row>6</xdr:row>
      <xdr:rowOff>9525</xdr:rowOff>
    </xdr:to>
    <xdr:sp macro="" textlink="">
      <xdr:nvSpPr>
        <xdr:cNvPr id="21" name="Dreptunghi: colțuri rotunjite 20">
          <a:extLst>
            <a:ext uri="{FF2B5EF4-FFF2-40B4-BE49-F238E27FC236}">
              <a16:creationId xmlns:a16="http://schemas.microsoft.com/office/drawing/2014/main" id="{00000000-0008-0000-0800-000015000000}"/>
            </a:ext>
          </a:extLst>
        </xdr:cNvPr>
        <xdr:cNvSpPr/>
      </xdr:nvSpPr>
      <xdr:spPr>
        <a:xfrm>
          <a:off x="3267077" y="752473"/>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Debit</a:t>
          </a:r>
          <a:endParaRPr lang="ro-RO" sz="1000">
            <a:solidFill>
              <a:srgbClr val="D3AF5D"/>
            </a:solidFill>
          </a:endParaRPr>
        </a:p>
      </xdr:txBody>
    </xdr:sp>
    <xdr:clientData/>
  </xdr:twoCellAnchor>
  <xdr:twoCellAnchor>
    <xdr:from>
      <xdr:col>8</xdr:col>
      <xdr:colOff>28575</xdr:colOff>
      <xdr:row>5</xdr:row>
      <xdr:rowOff>0</xdr:rowOff>
    </xdr:from>
    <xdr:to>
      <xdr:col>8</xdr:col>
      <xdr:colOff>571499</xdr:colOff>
      <xdr:row>6</xdr:row>
      <xdr:rowOff>19052</xdr:rowOff>
    </xdr:to>
    <xdr:sp macro="" textlink="">
      <xdr:nvSpPr>
        <xdr:cNvPr id="22" name="Dreptunghi: colțuri rotunjite 21">
          <a:extLst>
            <a:ext uri="{FF2B5EF4-FFF2-40B4-BE49-F238E27FC236}">
              <a16:creationId xmlns:a16="http://schemas.microsoft.com/office/drawing/2014/main" id="{00000000-0008-0000-0800-000016000000}"/>
            </a:ext>
          </a:extLst>
        </xdr:cNvPr>
        <xdr:cNvSpPr/>
      </xdr:nvSpPr>
      <xdr:spPr>
        <a:xfrm>
          <a:off x="4476750" y="762000"/>
          <a:ext cx="542924" cy="209552"/>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000">
              <a:solidFill>
                <a:srgbClr val="D3AF5D"/>
              </a:solidFill>
            </a:rPr>
            <a:t>Credit</a:t>
          </a:r>
          <a:endParaRPr lang="ro-RO" sz="1000">
            <a:solidFill>
              <a:srgbClr val="D3AF5D"/>
            </a:solidFill>
          </a:endParaRPr>
        </a:p>
      </xdr:txBody>
    </xdr:sp>
    <xdr:clientData/>
  </xdr:twoCellAnchor>
  <xdr:twoCellAnchor>
    <xdr:from>
      <xdr:col>11</xdr:col>
      <xdr:colOff>0</xdr:colOff>
      <xdr:row>5</xdr:row>
      <xdr:rowOff>0</xdr:rowOff>
    </xdr:from>
    <xdr:to>
      <xdr:col>12</xdr:col>
      <xdr:colOff>571499</xdr:colOff>
      <xdr:row>6</xdr:row>
      <xdr:rowOff>9526</xdr:rowOff>
    </xdr:to>
    <xdr:sp macro="" textlink="">
      <xdr:nvSpPr>
        <xdr:cNvPr id="23" name="Dreptunghi: colțuri rotunjite 22">
          <a:extLst>
            <a:ext uri="{FF2B5EF4-FFF2-40B4-BE49-F238E27FC236}">
              <a16:creationId xmlns:a16="http://schemas.microsoft.com/office/drawing/2014/main" id="{00000000-0008-0000-0800-000017000000}"/>
            </a:ext>
          </a:extLst>
        </xdr:cNvPr>
        <xdr:cNvSpPr/>
      </xdr:nvSpPr>
      <xdr:spPr>
        <a:xfrm>
          <a:off x="6276975" y="762000"/>
          <a:ext cx="1181099" cy="200026"/>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ro-RO" sz="1000">
              <a:solidFill>
                <a:srgbClr val="D3AF5D"/>
              </a:solidFill>
            </a:rPr>
            <a:t>Sold</a:t>
          </a:r>
          <a:r>
            <a:rPr lang="ro-RO" sz="1000" baseline="0">
              <a:solidFill>
                <a:srgbClr val="D3AF5D"/>
              </a:solidFill>
            </a:rPr>
            <a:t> </a:t>
          </a:r>
          <a:r>
            <a:rPr lang="en-US" sz="1000" baseline="0">
              <a:solidFill>
                <a:srgbClr val="D3AF5D"/>
              </a:solidFill>
            </a:rPr>
            <a:t>final luna</a:t>
          </a:r>
          <a:endParaRPr lang="ro-RO" sz="1000">
            <a:solidFill>
              <a:srgbClr val="D3AF5D"/>
            </a:solidFill>
          </a:endParaRPr>
        </a:p>
      </xdr:txBody>
    </xdr:sp>
    <xdr:clientData/>
  </xdr:twoCellAnchor>
  <xdr:twoCellAnchor>
    <xdr:from>
      <xdr:col>0</xdr:col>
      <xdr:colOff>0</xdr:colOff>
      <xdr:row>6</xdr:row>
      <xdr:rowOff>1</xdr:rowOff>
    </xdr:from>
    <xdr:to>
      <xdr:col>2</xdr:col>
      <xdr:colOff>9524</xdr:colOff>
      <xdr:row>8</xdr:row>
      <xdr:rowOff>1</xdr:rowOff>
    </xdr:to>
    <xdr:sp macro="" textlink="">
      <xdr:nvSpPr>
        <xdr:cNvPr id="24" name="Dreptunghi: colțuri rotunjite 23">
          <a:extLst>
            <a:ext uri="{FF2B5EF4-FFF2-40B4-BE49-F238E27FC236}">
              <a16:creationId xmlns:a16="http://schemas.microsoft.com/office/drawing/2014/main" id="{00000000-0008-0000-0800-000018000000}"/>
            </a:ext>
          </a:extLst>
        </xdr:cNvPr>
        <xdr:cNvSpPr/>
      </xdr:nvSpPr>
      <xdr:spPr>
        <a:xfrm>
          <a:off x="0" y="952501"/>
          <a:ext cx="685799" cy="3810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800">
            <a:solidFill>
              <a:srgbClr val="D3AF5D"/>
            </a:solidFill>
          </a:endParaRPr>
        </a:p>
      </xdr:txBody>
    </xdr:sp>
    <xdr:clientData/>
  </xdr:twoCellAnchor>
  <xdr:twoCellAnchor>
    <xdr:from>
      <xdr:col>1</xdr:col>
      <xdr:colOff>0</xdr:colOff>
      <xdr:row>4</xdr:row>
      <xdr:rowOff>161924</xdr:rowOff>
    </xdr:from>
    <xdr:to>
      <xdr:col>2</xdr:col>
      <xdr:colOff>9525</xdr:colOff>
      <xdr:row>5</xdr:row>
      <xdr:rowOff>190499</xdr:rowOff>
    </xdr:to>
    <xdr:sp macro="" textlink="">
      <xdr:nvSpPr>
        <xdr:cNvPr id="25" name="Dreptunghi: colțuri rotunjite 24">
          <a:extLst>
            <a:ext uri="{FF2B5EF4-FFF2-40B4-BE49-F238E27FC236}">
              <a16:creationId xmlns:a16="http://schemas.microsoft.com/office/drawing/2014/main" id="{00000000-0008-0000-0800-000019000000}"/>
            </a:ext>
          </a:extLst>
        </xdr:cNvPr>
        <xdr:cNvSpPr/>
      </xdr:nvSpPr>
      <xdr:spPr>
        <a:xfrm>
          <a:off x="0" y="733424"/>
          <a:ext cx="685800" cy="219075"/>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endParaRPr lang="ro-RO" sz="1000">
            <a:solidFill>
              <a:srgbClr val="D3AF5D"/>
            </a:solidFill>
          </a:endParaRPr>
        </a:p>
      </xdr:txBody>
    </xdr:sp>
    <xdr:clientData/>
  </xdr:twoCellAnchor>
  <xdr:twoCellAnchor>
    <xdr:from>
      <xdr:col>11</xdr:col>
      <xdr:colOff>552449</xdr:colOff>
      <xdr:row>8</xdr:row>
      <xdr:rowOff>142874</xdr:rowOff>
    </xdr:from>
    <xdr:to>
      <xdr:col>13</xdr:col>
      <xdr:colOff>85724</xdr:colOff>
      <xdr:row>10</xdr:row>
      <xdr:rowOff>66673</xdr:rowOff>
    </xdr:to>
    <xdr:sp macro="" textlink="">
      <xdr:nvSpPr>
        <xdr:cNvPr id="26" name="Dreptunghi: colțuri rotunjite 25">
          <a:extLst>
            <a:ext uri="{FF2B5EF4-FFF2-40B4-BE49-F238E27FC236}">
              <a16:creationId xmlns:a16="http://schemas.microsoft.com/office/drawing/2014/main" id="{00000000-0008-0000-0800-00001A000000}"/>
            </a:ext>
          </a:extLst>
        </xdr:cNvPr>
        <xdr:cNvSpPr/>
      </xdr:nvSpPr>
      <xdr:spPr>
        <a:xfrm>
          <a:off x="6829424"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debit</a:t>
          </a:r>
          <a:endParaRPr lang="ro-RO" sz="700">
            <a:solidFill>
              <a:srgbClr val="D3AF5D"/>
            </a:solidFill>
          </a:endParaRPr>
        </a:p>
      </xdr:txBody>
    </xdr:sp>
    <xdr:clientData/>
  </xdr:twoCellAnchor>
  <xdr:twoCellAnchor>
    <xdr:from>
      <xdr:col>12</xdr:col>
      <xdr:colOff>561974</xdr:colOff>
      <xdr:row>8</xdr:row>
      <xdr:rowOff>142874</xdr:rowOff>
    </xdr:from>
    <xdr:to>
      <xdr:col>14</xdr:col>
      <xdr:colOff>95249</xdr:colOff>
      <xdr:row>10</xdr:row>
      <xdr:rowOff>66673</xdr:rowOff>
    </xdr:to>
    <xdr:sp macro="" textlink="">
      <xdr:nvSpPr>
        <xdr:cNvPr id="27" name="Dreptunghi: colțuri rotunjite 26">
          <a:extLst>
            <a:ext uri="{FF2B5EF4-FFF2-40B4-BE49-F238E27FC236}">
              <a16:creationId xmlns:a16="http://schemas.microsoft.com/office/drawing/2014/main" id="{00000000-0008-0000-0800-00001B000000}"/>
            </a:ext>
          </a:extLst>
        </xdr:cNvPr>
        <xdr:cNvSpPr/>
      </xdr:nvSpPr>
      <xdr:spPr>
        <a:xfrm>
          <a:off x="7448549" y="1476374"/>
          <a:ext cx="752475" cy="304799"/>
        </a:xfrm>
        <a:prstGeom prst="round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en-US" sz="700">
              <a:solidFill>
                <a:srgbClr val="D3AF5D"/>
              </a:solidFill>
            </a:rPr>
            <a:t>Filtru</a:t>
          </a:r>
          <a:r>
            <a:rPr lang="en-US" sz="700" baseline="0">
              <a:solidFill>
                <a:srgbClr val="D3AF5D"/>
              </a:solidFill>
            </a:rPr>
            <a:t> credit</a:t>
          </a:r>
          <a:endParaRPr lang="ro-RO" sz="700">
            <a:solidFill>
              <a:srgbClr val="D3AF5D"/>
            </a:solidFill>
          </a:endParaRPr>
        </a:p>
      </xdr:txBody>
    </xdr:sp>
    <xdr:clientData/>
  </xdr:twoCellAnchor>
  <xdr:twoCellAnchor>
    <xdr:from>
      <xdr:col>15</xdr:col>
      <xdr:colOff>581024</xdr:colOff>
      <xdr:row>3</xdr:row>
      <xdr:rowOff>95251</xdr:rowOff>
    </xdr:from>
    <xdr:to>
      <xdr:col>21</xdr:col>
      <xdr:colOff>95249</xdr:colOff>
      <xdr:row>10</xdr:row>
      <xdr:rowOff>95251</xdr:rowOff>
    </xdr:to>
    <xdr:sp macro="" textlink="">
      <xdr:nvSpPr>
        <xdr:cNvPr id="28" name="Dreptunghi 27">
          <a:extLst>
            <a:ext uri="{FF2B5EF4-FFF2-40B4-BE49-F238E27FC236}">
              <a16:creationId xmlns:a16="http://schemas.microsoft.com/office/drawing/2014/main" id="{00000000-0008-0000-0800-00001C000000}"/>
            </a:ext>
          </a:extLst>
        </xdr:cNvPr>
        <xdr:cNvSpPr/>
      </xdr:nvSpPr>
      <xdr:spPr>
        <a:xfrm>
          <a:off x="9296399" y="476251"/>
          <a:ext cx="3171825" cy="1333500"/>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ro-RO" sz="1000">
              <a:solidFill>
                <a:srgbClr val="D3AF5D"/>
              </a:solidFill>
            </a:rPr>
            <a:t>Problemele</a:t>
          </a:r>
          <a:r>
            <a:rPr lang="ro-RO" sz="1000" baseline="0">
              <a:solidFill>
                <a:srgbClr val="D3AF5D"/>
              </a:solidFill>
            </a:rPr>
            <a:t> financiare ale omului au rădăcini profunde, constituite dintr-o atitudine emoțională nepotrivită, credințe disfuncționale despre bani și toate acestea însoțite adesea și de lipsa unei educații financiare corecte și complete.</a:t>
          </a:r>
        </a:p>
        <a:p>
          <a:pPr algn="l"/>
          <a:r>
            <a:rPr lang="ro-RO" sz="1000" baseline="0">
              <a:solidFill>
                <a:srgbClr val="D3AF5D"/>
              </a:solidFill>
            </a:rPr>
            <a:t>Atunci când subconștientul trebuie să aleagă între emoțiile adânc înrădăcinate și rațiune, emoțiile vor învinge aproape întotdeauna.  </a:t>
          </a:r>
          <a:r>
            <a:rPr lang="en-US" sz="1000">
              <a:solidFill>
                <a:srgbClr val="D3AF5D"/>
              </a:solidFill>
            </a:rPr>
            <a:t> </a:t>
          </a:r>
          <a:endParaRPr lang="ro-RO" sz="1000">
            <a:solidFill>
              <a:srgbClr val="D3AF5D"/>
            </a:solidFill>
          </a:endParaRPr>
        </a:p>
      </xdr:txBody>
    </xdr:sp>
    <xdr:clientData/>
  </xdr:twoCellAnchor>
  <xdr:twoCellAnchor>
    <xdr:from>
      <xdr:col>14</xdr:col>
      <xdr:colOff>266700</xdr:colOff>
      <xdr:row>3</xdr:row>
      <xdr:rowOff>104776</xdr:rowOff>
    </xdr:from>
    <xdr:to>
      <xdr:col>21</xdr:col>
      <xdr:colOff>161926</xdr:colOff>
      <xdr:row>10</xdr:row>
      <xdr:rowOff>104776</xdr:rowOff>
    </xdr:to>
    <xdr:sp macro="" textlink="">
      <xdr:nvSpPr>
        <xdr:cNvPr id="29" name="Dreptunghi 28">
          <a:extLst>
            <a:ext uri="{FF2B5EF4-FFF2-40B4-BE49-F238E27FC236}">
              <a16:creationId xmlns:a16="http://schemas.microsoft.com/office/drawing/2014/main" id="{00000000-0008-0000-0800-00001D000000}"/>
            </a:ext>
          </a:extLst>
        </xdr:cNvPr>
        <xdr:cNvSpPr/>
      </xdr:nvSpPr>
      <xdr:spPr>
        <a:xfrm>
          <a:off x="8372475" y="485776"/>
          <a:ext cx="4162426" cy="1333500"/>
        </a:xfrm>
        <a:prstGeom prst="rect">
          <a:avLst/>
        </a:prstGeom>
        <a:noFill/>
        <a:ln w="9525" cap="flat" cmpd="sng" algn="ctr">
          <a:solidFill>
            <a:srgbClr val="D3AF5D"/>
          </a:solidFill>
          <a:prstDash val="dash"/>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en-US" sz="1100"/>
            <a:t> </a:t>
          </a:r>
          <a:endParaRPr lang="ro-RO" sz="1100"/>
        </a:p>
      </xdr:txBody>
    </xdr:sp>
    <xdr:clientData/>
  </xdr:twoCellAnchor>
  <xdr:twoCellAnchor editAs="oneCell">
    <xdr:from>
      <xdr:col>14</xdr:col>
      <xdr:colOff>285750</xdr:colOff>
      <xdr:row>4</xdr:row>
      <xdr:rowOff>85725</xdr:rowOff>
    </xdr:from>
    <xdr:to>
      <xdr:col>16</xdr:col>
      <xdr:colOff>19050</xdr:colOff>
      <xdr:row>9</xdr:row>
      <xdr:rowOff>85725</xdr:rowOff>
    </xdr:to>
    <xdr:pic>
      <xdr:nvPicPr>
        <xdr:cNvPr id="30" name="Imagin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91525" y="657225"/>
          <a:ext cx="952500" cy="952500"/>
        </a:xfrm>
        <a:prstGeom prst="rect">
          <a:avLst/>
        </a:prstGeom>
      </xdr:spPr>
    </xdr:pic>
    <xdr:clientData/>
  </xdr:twoCellAnchor>
  <xdr:twoCellAnchor>
    <xdr:from>
      <xdr:col>14</xdr:col>
      <xdr:colOff>161924</xdr:colOff>
      <xdr:row>11</xdr:row>
      <xdr:rowOff>28572</xdr:rowOff>
    </xdr:from>
    <xdr:to>
      <xdr:col>21</xdr:col>
      <xdr:colOff>161925</xdr:colOff>
      <xdr:row>109</xdr:row>
      <xdr:rowOff>123825</xdr:rowOff>
    </xdr:to>
    <xdr:sp macro="" textlink="">
      <xdr:nvSpPr>
        <xdr:cNvPr id="31" name="Dreptunghi 30">
          <a:extLst>
            <a:ext uri="{FF2B5EF4-FFF2-40B4-BE49-F238E27FC236}">
              <a16:creationId xmlns:a16="http://schemas.microsoft.com/office/drawing/2014/main" id="{00000000-0008-0000-0800-00001F000000}"/>
            </a:ext>
          </a:extLst>
        </xdr:cNvPr>
        <xdr:cNvSpPr/>
      </xdr:nvSpPr>
      <xdr:spPr>
        <a:xfrm>
          <a:off x="8267699" y="1933572"/>
          <a:ext cx="4267201" cy="18764253"/>
        </a:xfrm>
        <a:prstGeom prst="rect">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r>
            <a:rPr lang="en-US" sz="1000" b="1" u="sng">
              <a:solidFill>
                <a:srgbClr val="D3AF5D"/>
              </a:solidFill>
            </a:rPr>
            <a:t>Explicatii</a:t>
          </a:r>
        </a:p>
        <a:p>
          <a:pPr algn="l"/>
          <a:endParaRPr lang="en-US" sz="1000" b="1" u="sng">
            <a:solidFill>
              <a:srgbClr val="D3AF5D"/>
            </a:solidFill>
          </a:endParaRPr>
        </a:p>
        <a:p>
          <a:pPr algn="l"/>
          <a:r>
            <a:rPr lang="en-US" sz="1000" b="1" u="sng">
              <a:solidFill>
                <a:srgbClr val="D3AF5D"/>
              </a:solidFill>
            </a:rPr>
            <a:t>CAMPURI</a:t>
          </a:r>
          <a:r>
            <a:rPr lang="en-US" sz="1000" b="1" u="sng" baseline="0">
              <a:solidFill>
                <a:srgbClr val="D3AF5D"/>
              </a:solidFill>
            </a:rPr>
            <a:t> DE LUCRU</a:t>
          </a:r>
        </a:p>
        <a:p>
          <a:pPr algn="l"/>
          <a:endParaRPr lang="en-US" sz="1000" b="1" u="sng">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rgbClr val="D3AF5D"/>
              </a:solidFill>
              <a:effectLst/>
              <a:latin typeface="+mn-lt"/>
              <a:ea typeface="+mn-ea"/>
              <a:cs typeface="+mn-cs"/>
            </a:rPr>
            <a:t>"</a:t>
          </a:r>
          <a:r>
            <a:rPr lang="en-US" sz="1000" b="1" u="sng">
              <a:solidFill>
                <a:srgbClr val="D3AF5D"/>
              </a:solidFill>
              <a:effectLst/>
              <a:latin typeface="+mn-lt"/>
              <a:ea typeface="+mn-ea"/>
              <a:cs typeface="+mn-cs"/>
            </a:rPr>
            <a:t>Categoria</a:t>
          </a:r>
          <a:r>
            <a:rPr lang="en-US" sz="1000" b="1">
              <a:solidFill>
                <a:srgbClr val="D3AF5D"/>
              </a:solidFill>
              <a:effectLst/>
              <a:latin typeface="+mn-lt"/>
              <a:ea typeface="+mn-ea"/>
              <a:cs typeface="+mn-cs"/>
            </a:rPr>
            <a:t>"</a:t>
          </a:r>
          <a:r>
            <a:rPr lang="en-US" sz="1000" b="1" baseline="0">
              <a:solidFill>
                <a:srgbClr val="D3AF5D"/>
              </a:solidFill>
              <a:effectLst/>
              <a:latin typeface="+mn-lt"/>
              <a:ea typeface="+mn-ea"/>
              <a:cs typeface="+mn-cs"/>
            </a:rPr>
            <a:t> - </a:t>
          </a:r>
          <a:r>
            <a:rPr lang="en-US" sz="1000" b="0" baseline="0">
              <a:solidFill>
                <a:srgbClr val="D3AF5D"/>
              </a:solidFill>
              <a:effectLst/>
              <a:latin typeface="+mn-lt"/>
              <a:ea typeface="+mn-ea"/>
              <a:cs typeface="+mn-cs"/>
            </a:rPr>
            <a:t>contine 9 categorii predefinite. </a:t>
          </a:r>
          <a:r>
            <a:rPr lang="ro-MD" sz="1000" b="0" baseline="0">
              <a:solidFill>
                <a:srgbClr val="D3AF5D"/>
              </a:solidFill>
              <a:effectLst/>
              <a:latin typeface="+mn-lt"/>
              <a:ea typeface="+mn-ea"/>
              <a:cs typeface="+mn-cs"/>
            </a:rPr>
            <a:t>Înainte de a completa câmpul ”Data” selectează una dintre categoriile din care face parte cheltuiala. Categoriile te ajută să ai o privire de ansamblu asupra cheltuielilor și sunt centralizate în ”Raportul de Stare Financiară”.</a:t>
          </a:r>
          <a:endParaRPr lang="en-US" sz="1000" b="0" baseline="0">
            <a:solidFill>
              <a:srgbClr val="D3AF5D"/>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000" b="0" baseline="0">
            <a:solidFill>
              <a:srgbClr val="D3AF5D"/>
            </a:solidFill>
            <a:effectLst/>
            <a:latin typeface="+mn-lt"/>
            <a:ea typeface="+mn-ea"/>
            <a:cs typeface="+mn-cs"/>
          </a:endParaRPr>
        </a:p>
        <a:p>
          <a:r>
            <a:rPr lang="ro-RO" sz="1000" b="0" baseline="0">
              <a:solidFill>
                <a:srgbClr val="D3AF5D"/>
              </a:solidFill>
              <a:effectLst/>
              <a:latin typeface="+mn-lt"/>
              <a:ea typeface="+mn-ea"/>
              <a:cs typeface="+mn-cs"/>
            </a:rPr>
            <a:t>        1. </a:t>
          </a:r>
          <a:r>
            <a:rPr lang="ro-RO" sz="1000" b="1" u="sng" baseline="0">
              <a:solidFill>
                <a:srgbClr val="D3AF5D"/>
              </a:solidFill>
              <a:effectLst/>
              <a:latin typeface="+mn-lt"/>
              <a:ea typeface="+mn-ea"/>
              <a:cs typeface="+mn-cs"/>
            </a:rPr>
            <a:t>Venituri</a:t>
          </a:r>
          <a:r>
            <a:rPr lang="ro-RO" sz="1000" b="0" baseline="0">
              <a:solidFill>
                <a:srgbClr val="D3AF5D"/>
              </a:solidFill>
              <a:effectLst/>
              <a:latin typeface="+mn-lt"/>
              <a:ea typeface="+mn-ea"/>
              <a:cs typeface="+mn-cs"/>
            </a:rPr>
            <a:t> </a:t>
          </a:r>
          <a:r>
            <a:rPr lang="ro-RO" sz="1000" b="0" u="sng" baseline="0">
              <a:solidFill>
                <a:srgbClr val="D3AF5D"/>
              </a:solidFill>
              <a:effectLst/>
              <a:latin typeface="+mn-lt"/>
              <a:ea typeface="+mn-ea"/>
              <a:cs typeface="+mn-cs"/>
            </a:rPr>
            <a:t>din diverse surse</a:t>
          </a:r>
          <a:r>
            <a:rPr lang="ro-RO" sz="1000" b="0" baseline="0">
              <a:solidFill>
                <a:srgbClr val="D3AF5D"/>
              </a:solidFill>
              <a:effectLst/>
              <a:latin typeface="+mn-lt"/>
              <a:ea typeface="+mn-ea"/>
              <a:cs typeface="+mn-cs"/>
            </a:rPr>
            <a:t>: salariu, pensie, pensie alimentară, rente, comisioane, chirii din bunuri închiriate, prime, împrumuturi de la instituții bancare sau persoane, etc.</a:t>
          </a:r>
        </a:p>
        <a:p>
          <a:endParaRPr lang="ro-RO" sz="1000">
            <a:solidFill>
              <a:srgbClr val="D3AF5D"/>
            </a:solidFill>
            <a:effectLst/>
          </a:endParaRPr>
        </a:p>
        <a:p>
          <a:r>
            <a:rPr lang="ro-RO" sz="1000" b="0" baseline="0">
              <a:solidFill>
                <a:srgbClr val="D3AF5D"/>
              </a:solidFill>
              <a:effectLst/>
              <a:latin typeface="+mn-lt"/>
              <a:ea typeface="+mn-ea"/>
              <a:cs typeface="+mn-cs"/>
            </a:rPr>
            <a:t>         </a:t>
          </a:r>
          <a:r>
            <a:rPr lang="ro-RO" sz="1000" b="1" u="sng" baseline="0">
              <a:solidFill>
                <a:srgbClr val="D3AF5D"/>
              </a:solidFill>
              <a:effectLst/>
              <a:latin typeface="+mn-lt"/>
              <a:ea typeface="+mn-ea"/>
              <a:cs typeface="+mn-cs"/>
            </a:rPr>
            <a:t>Cheltuieli</a:t>
          </a:r>
          <a:r>
            <a:rPr lang="ro-RO" sz="1000" b="0" baseline="0">
              <a:solidFill>
                <a:srgbClr val="D3AF5D"/>
              </a:solidFill>
              <a:effectLst/>
              <a:latin typeface="+mn-lt"/>
              <a:ea typeface="+mn-ea"/>
              <a:cs typeface="+mn-cs"/>
            </a:rPr>
            <a:t>:</a:t>
          </a:r>
        </a:p>
        <a:p>
          <a:endParaRPr lang="ro-RO" sz="1000">
            <a:solidFill>
              <a:srgbClr val="D3AF5D"/>
            </a:solidFill>
            <a:effectLst/>
          </a:endParaRPr>
        </a:p>
        <a:p>
          <a:r>
            <a:rPr lang="ro-RO" sz="1000" b="0" baseline="0">
              <a:solidFill>
                <a:srgbClr val="D3AF5D"/>
              </a:solidFill>
              <a:effectLst/>
              <a:latin typeface="+mn-lt"/>
              <a:ea typeface="+mn-ea"/>
              <a:cs typeface="+mn-cs"/>
            </a:rPr>
            <a:t>        2. </a:t>
          </a:r>
          <a:r>
            <a:rPr lang="ro-RO" sz="1000" b="0" u="sng" baseline="0">
              <a:solidFill>
                <a:srgbClr val="D3AF5D"/>
              </a:solidFill>
              <a:effectLst/>
              <a:latin typeface="+mn-lt"/>
              <a:ea typeface="+mn-ea"/>
              <a:cs typeface="+mn-cs"/>
            </a:rPr>
            <a:t>Obligații</a:t>
          </a:r>
          <a:r>
            <a:rPr lang="ro-RO" sz="1000" b="0" baseline="0">
              <a:solidFill>
                <a:srgbClr val="D3AF5D"/>
              </a:solidFill>
              <a:effectLst/>
              <a:latin typeface="+mn-lt"/>
              <a:ea typeface="+mn-ea"/>
              <a:cs typeface="+mn-cs"/>
            </a:rPr>
            <a:t> - impozite, rate la bănci, rate la produse și bunuri, carduri de credit, datorii către persoane, alte obligații financiare contractuale, etc.</a:t>
          </a:r>
        </a:p>
        <a:p>
          <a:endParaRPr lang="ro-RO" sz="1000">
            <a:solidFill>
              <a:srgbClr val="D3AF5D"/>
            </a:solidFill>
            <a:effectLst/>
          </a:endParaRPr>
        </a:p>
        <a:p>
          <a:r>
            <a:rPr lang="ro-RO" sz="1000" b="0" baseline="0">
              <a:solidFill>
                <a:srgbClr val="D3AF5D"/>
              </a:solidFill>
              <a:effectLst/>
              <a:latin typeface="+mn-lt"/>
              <a:ea typeface="+mn-ea"/>
              <a:cs typeface="+mn-cs"/>
            </a:rPr>
            <a:t>        3. Locuința - întreținere, lumina, gaz, chiria (unde e cazul), cablu TV, Internet, materiale întreținere, mobilier, veselă, lenjerie, electrocasnice, zugraveli, etc.</a:t>
          </a:r>
        </a:p>
        <a:p>
          <a:endParaRPr lang="ro-RO" sz="1000">
            <a:solidFill>
              <a:srgbClr val="D3AF5D"/>
            </a:solidFill>
            <a:effectLst/>
          </a:endParaRPr>
        </a:p>
        <a:p>
          <a:r>
            <a:rPr lang="ro-RO" sz="1000" b="0" baseline="0">
              <a:solidFill>
                <a:srgbClr val="D3AF5D"/>
              </a:solidFill>
              <a:effectLst/>
              <a:latin typeface="+mn-lt"/>
              <a:ea typeface="+mn-ea"/>
              <a:cs typeface="+mn-cs"/>
            </a:rPr>
            <a:t>        4. Transport - carburant, RCA, CASCO, rovigneta, ITP, mentenanță și reparații în service auto, piese auto, abonamente transport, etc.</a:t>
          </a:r>
        </a:p>
        <a:p>
          <a:endParaRPr lang="ro-RO" sz="1000">
            <a:solidFill>
              <a:srgbClr val="D3AF5D"/>
            </a:solidFill>
            <a:effectLst/>
          </a:endParaRPr>
        </a:p>
        <a:p>
          <a:r>
            <a:rPr lang="ro-RO" sz="1000" b="0" baseline="0">
              <a:solidFill>
                <a:srgbClr val="D3AF5D"/>
              </a:solidFill>
              <a:effectLst/>
              <a:latin typeface="+mn-lt"/>
              <a:ea typeface="+mn-ea"/>
              <a:cs typeface="+mn-cs"/>
            </a:rPr>
            <a:t>        5. Cotidiene - tip ”</a:t>
          </a:r>
          <a:r>
            <a:rPr lang="ro-RO" sz="1000" b="0" i="1" baseline="0">
              <a:solidFill>
                <a:srgbClr val="D3AF5D"/>
              </a:solidFill>
              <a:effectLst/>
              <a:latin typeface="+mn-lt"/>
              <a:ea typeface="+mn-ea"/>
              <a:cs typeface="+mn-cs"/>
            </a:rPr>
            <a:t>daily living</a:t>
          </a:r>
          <a:r>
            <a:rPr lang="ro-RO" sz="1000" b="0" baseline="0">
              <a:solidFill>
                <a:srgbClr val="D3AF5D"/>
              </a:solidFill>
              <a:effectLst/>
              <a:latin typeface="+mn-lt"/>
              <a:ea typeface="+mn-ea"/>
              <a:cs typeface="+mn-cs"/>
            </a:rPr>
            <a:t>” sunt cheltuieli cu alimente, haine, încălțăminte, coafură, îngrijire personală, masa servită la muncă,  împrumuturi către cunoștințe, etc.</a:t>
          </a:r>
        </a:p>
        <a:p>
          <a:endParaRPr lang="ro-RO" sz="1000">
            <a:solidFill>
              <a:srgbClr val="D3AF5D"/>
            </a:solidFill>
            <a:effectLst/>
          </a:endParaRPr>
        </a:p>
        <a:p>
          <a:r>
            <a:rPr lang="ro-RO" sz="1000" b="0" baseline="0">
              <a:solidFill>
                <a:srgbClr val="D3AF5D"/>
              </a:solidFill>
              <a:effectLst/>
              <a:latin typeface="+mn-lt"/>
              <a:ea typeface="+mn-ea"/>
              <a:cs typeface="+mn-cs"/>
            </a:rPr>
            <a:t>        6. Sănătate - asigurare de sănătate, asigurare de viață, asigurare de pensie, medicamente. tratamente medicale, urgențe medicale, etc.</a:t>
          </a:r>
        </a:p>
        <a:p>
          <a:endParaRPr lang="ro-RO" sz="1000">
            <a:solidFill>
              <a:srgbClr val="D3AF5D"/>
            </a:solidFill>
            <a:effectLst/>
          </a:endParaRPr>
        </a:p>
        <a:p>
          <a:r>
            <a:rPr lang="ro-RO" sz="1000" b="0" baseline="0">
              <a:solidFill>
                <a:srgbClr val="D3AF5D"/>
              </a:solidFill>
              <a:effectLst/>
              <a:latin typeface="+mn-lt"/>
              <a:ea typeface="+mn-ea"/>
              <a:cs typeface="+mn-cs"/>
            </a:rPr>
            <a:t>        7. Recreative - cinema, teatru, concerte, cluburi / asociații, sală sport, jocuri online, picknick, citybreak, weekend, evenimente familiale etc.</a:t>
          </a:r>
        </a:p>
        <a:p>
          <a:endParaRPr lang="ro-RO" sz="1000">
            <a:solidFill>
              <a:srgbClr val="D3AF5D"/>
            </a:solidFill>
            <a:effectLst/>
          </a:endParaRPr>
        </a:p>
        <a:p>
          <a:r>
            <a:rPr lang="ro-RO" sz="1000" b="0" baseline="0">
              <a:solidFill>
                <a:srgbClr val="D3AF5D"/>
              </a:solidFill>
              <a:effectLst/>
              <a:latin typeface="+mn-lt"/>
              <a:ea typeface="+mn-ea"/>
              <a:cs typeface="+mn-cs"/>
            </a:rPr>
            <a:t>        8. Vacanțe - concedii, excursii, deplasări, cadouri și amintiri cumpărate în concedii, rental-car,  alte activități contra-cost în vacanțe,etc.</a:t>
          </a:r>
        </a:p>
        <a:p>
          <a:endParaRPr lang="ro-RO" sz="1000">
            <a:solidFill>
              <a:srgbClr val="D3AF5D"/>
            </a:solidFill>
            <a:effectLst/>
          </a:endParaRPr>
        </a:p>
        <a:p>
          <a:r>
            <a:rPr lang="ro-RO" sz="1000" b="0" baseline="0">
              <a:solidFill>
                <a:srgbClr val="D3AF5D"/>
              </a:solidFill>
              <a:effectLst/>
              <a:latin typeface="+mn-lt"/>
              <a:ea typeface="+mn-ea"/>
              <a:cs typeface="+mn-cs"/>
            </a:rPr>
            <a:t>        9. Economii - sume economisite care se depun în cele două fonduri personale - cel de investiții și/sau cel cu rol de rezervă financiară.</a:t>
          </a:r>
          <a:endParaRPr lang="ro-RO" sz="1000">
            <a:solidFill>
              <a:srgbClr val="D3AF5D"/>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ro-RO" sz="1000">
            <a:solidFill>
              <a:srgbClr val="D3AF5D"/>
            </a:solidFill>
            <a:effectLst/>
          </a:endParaRPr>
        </a:p>
        <a:p>
          <a:pPr algn="l"/>
          <a:endParaRPr lang="ro-MD" sz="1000" b="1" u="none">
            <a:solidFill>
              <a:srgbClr val="D3AF5D"/>
            </a:solidFill>
          </a:endParaRPr>
        </a:p>
        <a:p>
          <a:pPr algn="l"/>
          <a:r>
            <a:rPr lang="en-US" sz="1000" b="1" u="none">
              <a:solidFill>
                <a:srgbClr val="D3AF5D"/>
              </a:solidFill>
            </a:rPr>
            <a:t>"</a:t>
          </a:r>
          <a:r>
            <a:rPr lang="en-US" sz="1000" b="1" u="sng">
              <a:solidFill>
                <a:srgbClr val="D3AF5D"/>
              </a:solidFill>
            </a:rPr>
            <a:t>Data</a:t>
          </a:r>
          <a:r>
            <a:rPr lang="en-US" sz="1000" b="1" u="none">
              <a:solidFill>
                <a:srgbClr val="D3AF5D"/>
              </a:solidFill>
            </a:rPr>
            <a:t>"</a:t>
          </a:r>
          <a:r>
            <a:rPr lang="en-US" sz="1000" b="1" u="none" baseline="0">
              <a:solidFill>
                <a:srgbClr val="D3AF5D"/>
              </a:solidFill>
            </a:rPr>
            <a:t> - </a:t>
          </a:r>
          <a:r>
            <a:rPr lang="en-US" sz="1000" b="0" u="none" baseline="0">
              <a:solidFill>
                <a:srgbClr val="D3AF5D"/>
              </a:solidFill>
            </a:rPr>
            <a:t>data tranzactiei se introduce sub forma "</a:t>
          </a:r>
          <a:r>
            <a:rPr lang="en-US" sz="1000" b="0" i="1" u="none" baseline="0">
              <a:solidFill>
                <a:srgbClr val="D3AF5D"/>
              </a:solidFill>
            </a:rPr>
            <a:t>23apr</a:t>
          </a:r>
          <a:r>
            <a:rPr lang="en-US" sz="1000" b="0" u="none" baseline="0">
              <a:solidFill>
                <a:srgbClr val="D3AF5D"/>
              </a:solidFill>
            </a:rPr>
            <a:t>" si se apasa tasta "</a:t>
          </a:r>
          <a:r>
            <a:rPr lang="en-US" sz="1000" b="0" i="1" u="none" baseline="0">
              <a:solidFill>
                <a:srgbClr val="D3AF5D"/>
              </a:solidFill>
            </a:rPr>
            <a:t>Enter</a:t>
          </a:r>
          <a:r>
            <a:rPr lang="en-US" sz="1000" b="0" u="none" baseline="0">
              <a:solidFill>
                <a:srgbClr val="D3AF5D"/>
              </a:solidFill>
            </a:rPr>
            <a:t>". Data va fi generata automat sub forma "</a:t>
          </a:r>
          <a:r>
            <a:rPr lang="en-US" sz="1000" b="0" i="1" u="none" baseline="0">
              <a:solidFill>
                <a:srgbClr val="D3AF5D"/>
              </a:solidFill>
            </a:rPr>
            <a:t>23.04.2018</a:t>
          </a:r>
          <a:r>
            <a:rPr lang="en-US" sz="1000" b="0" u="none" baseline="0">
              <a:solidFill>
                <a:srgbClr val="D3AF5D"/>
              </a:solidFill>
            </a:rPr>
            <a:t>".</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Detalii tranzactie</a:t>
          </a:r>
          <a:r>
            <a:rPr lang="en-US" sz="1000" b="0" u="none" baseline="0">
              <a:solidFill>
                <a:srgbClr val="D3AF5D"/>
              </a:solidFill>
            </a:rPr>
            <a:t>" - contine articolele corespunzatoare cheltuielilor sau veniturilor. Pentru a putea fi vizualizate usor cand se folosesc filtrele se recomanda folosirea articolelor identice ca denumire. </a:t>
          </a:r>
        </a:p>
        <a:p>
          <a:pPr algn="l"/>
          <a:r>
            <a:rPr lang="en-US" sz="1000" b="0" u="none" baseline="0">
              <a:solidFill>
                <a:srgbClr val="D3AF5D"/>
              </a:solidFill>
            </a:rPr>
            <a:t>Spre exemplu scrie "Carburant" ori de cate ori alimentezi si nu "Carburant" o data apoi "Motorina".</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Debit</a:t>
          </a:r>
          <a:r>
            <a:rPr lang="en-US" sz="1000" b="0" u="none" baseline="0">
              <a:solidFill>
                <a:srgbClr val="D3AF5D"/>
              </a:solidFill>
            </a:rPr>
            <a:t>" - contine valoarea cheltuieli facute pentru un articol intr-o zi anume.</a:t>
          </a:r>
        </a:p>
        <a:p>
          <a:pPr algn="l"/>
          <a:endParaRPr lang="en-US" sz="1000" b="0" u="none" baseline="0">
            <a:solidFill>
              <a:srgbClr val="D3AF5D"/>
            </a:solidFill>
          </a:endParaRPr>
        </a:p>
        <a:p>
          <a:pPr algn="l"/>
          <a:r>
            <a:rPr lang="en-US" sz="1000" b="0" u="none" baseline="0">
              <a:solidFill>
                <a:srgbClr val="D3AF5D"/>
              </a:solidFill>
            </a:rPr>
            <a:t>"</a:t>
          </a:r>
          <a:r>
            <a:rPr lang="en-US" sz="1000" b="1" u="sng" baseline="0">
              <a:solidFill>
                <a:srgbClr val="D3AF5D"/>
              </a:solidFill>
            </a:rPr>
            <a:t>Credit</a:t>
          </a:r>
          <a:r>
            <a:rPr lang="en-US" sz="1000" b="0" u="none" baseline="0">
              <a:solidFill>
                <a:srgbClr val="D3AF5D"/>
              </a:solidFill>
            </a:rPr>
            <a:t>" - contine valoarea incasarii dintr-o anumita sursa de venit intr-o zi anume.</a:t>
          </a:r>
        </a:p>
        <a:p>
          <a:pPr algn="l"/>
          <a:endParaRPr lang="en-US" sz="1000" b="0" u="none" baseline="0">
            <a:solidFill>
              <a:srgbClr val="D3AF5D"/>
            </a:solidFill>
          </a:endParaRPr>
        </a:p>
        <a:p>
          <a:pPr algn="l"/>
          <a:r>
            <a:rPr lang="en-US" sz="1000" b="1" u="sng" baseline="0">
              <a:solidFill>
                <a:srgbClr val="D3AF5D"/>
              </a:solidFill>
            </a:rPr>
            <a:t>CAMPURI AUTOMATE </a:t>
          </a:r>
          <a:r>
            <a:rPr lang="en-US" sz="1000" b="0" u="none" baseline="0">
              <a:solidFill>
                <a:srgbClr val="D3AF5D"/>
              </a:solidFill>
            </a:rPr>
            <a:t>(partea de sus)</a:t>
          </a:r>
          <a:endParaRPr lang="en-US" sz="1000" b="0" u="none">
            <a:solidFill>
              <a:srgbClr val="D3AF5D"/>
            </a:solidFill>
          </a:endParaRPr>
        </a:p>
        <a:p>
          <a:pPr algn="l"/>
          <a:endParaRPr lang="en-US" sz="1000">
            <a:solidFill>
              <a:srgbClr val="D3AF5D"/>
            </a:solidFill>
          </a:endParaRPr>
        </a:p>
        <a:p>
          <a:pPr algn="l"/>
          <a:r>
            <a:rPr lang="en-US" sz="1000">
              <a:solidFill>
                <a:srgbClr val="D3AF5D"/>
              </a:solidFill>
            </a:rPr>
            <a:t>"</a:t>
          </a:r>
          <a:r>
            <a:rPr lang="en-US" sz="1000" b="1" u="sng" baseline="0">
              <a:solidFill>
                <a:srgbClr val="D3AF5D"/>
              </a:solidFill>
            </a:rPr>
            <a:t>HOME</a:t>
          </a:r>
          <a:r>
            <a:rPr lang="en-US" sz="1000" baseline="0">
              <a:solidFill>
                <a:srgbClr val="D3AF5D"/>
              </a:solidFill>
            </a:rPr>
            <a:t>" - buton pentru intoarcerea in pagina principala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luna-an</a:t>
          </a:r>
          <a:r>
            <a:rPr lang="en-US" sz="1000" baseline="0">
              <a:solidFill>
                <a:srgbClr val="D3AF5D"/>
              </a:solidFill>
            </a:rPr>
            <a:t>" - butoane pentru navigarea in paginile lunilor bugetului</a:t>
          </a:r>
        </a:p>
        <a:p>
          <a:pPr algn="l"/>
          <a:endParaRPr lang="en-US" sz="1000" baseline="0">
            <a:solidFill>
              <a:srgbClr val="D3AF5D"/>
            </a:solidFill>
          </a:endParaRPr>
        </a:p>
        <a:p>
          <a:pPr algn="l"/>
          <a:r>
            <a:rPr lang="en-US" sz="1000" baseline="0">
              <a:solidFill>
                <a:srgbClr val="D3AF5D"/>
              </a:solidFill>
            </a:rPr>
            <a:t>"</a:t>
          </a:r>
          <a:r>
            <a:rPr lang="en-US" sz="1000">
              <a:solidFill>
                <a:srgbClr val="D3AF5D"/>
              </a:solidFill>
            </a:rPr>
            <a:t> </a:t>
          </a:r>
          <a:r>
            <a:rPr lang="en-US" sz="1000" b="1" u="sng">
              <a:solidFill>
                <a:srgbClr val="D3AF5D"/>
              </a:solidFill>
            </a:rPr>
            <a:t>Raport Stare Financiara</a:t>
          </a:r>
          <a:r>
            <a:rPr lang="en-US" sz="1000">
              <a:solidFill>
                <a:srgbClr val="D3AF5D"/>
              </a:solidFill>
            </a:rPr>
            <a:t>" - raport care cuprinde starea financiara a bugetului actualizata la zi. Raportul poate fi salvat in format A4-PDF</a:t>
          </a:r>
          <a:r>
            <a:rPr lang="en-US" sz="1000" baseline="0">
              <a:solidFill>
                <a:srgbClr val="D3AF5D"/>
              </a:solidFill>
            </a:rPr>
            <a:t> apoi</a:t>
          </a:r>
          <a:r>
            <a:rPr lang="en-US" sz="1000">
              <a:solidFill>
                <a:srgbClr val="D3AF5D"/>
              </a:solidFill>
            </a:rPr>
            <a:t> listat la imprimanta si indosariat.</a:t>
          </a:r>
          <a:endParaRPr lang="ro-RO" sz="1000">
            <a:solidFill>
              <a:srgbClr val="D3AF5D"/>
            </a:solidFill>
          </a:endParaRPr>
        </a:p>
        <a:p>
          <a:pPr algn="l"/>
          <a:endParaRPr lang="ro-RO" sz="1000">
            <a:solidFill>
              <a:srgbClr val="D3AF5D"/>
            </a:solidFill>
          </a:endParaRPr>
        </a:p>
        <a:p>
          <a:pPr algn="l"/>
          <a:r>
            <a:rPr lang="en-US" sz="1000">
              <a:solidFill>
                <a:srgbClr val="D3AF5D"/>
              </a:solidFill>
            </a:rPr>
            <a:t>"</a:t>
          </a:r>
          <a:r>
            <a:rPr lang="en-US" sz="1000" b="1" u="sng">
              <a:solidFill>
                <a:srgbClr val="D3AF5D"/>
              </a:solidFill>
            </a:rPr>
            <a:t>Sold</a:t>
          </a:r>
          <a:r>
            <a:rPr lang="en-US" sz="1000" b="1" u="sng" baseline="0">
              <a:solidFill>
                <a:srgbClr val="D3AF5D"/>
              </a:solidFill>
            </a:rPr>
            <a:t> initial</a:t>
          </a:r>
          <a:r>
            <a:rPr lang="en-US" sz="1000" baseline="0">
              <a:solidFill>
                <a:srgbClr val="D3AF5D"/>
              </a:solidFill>
            </a:rPr>
            <a:t>" - soldul existent la inceputul lunii de lucru. Soldul provine din banii necheltuiti in luna precedenta.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Debit</a:t>
          </a:r>
          <a:r>
            <a:rPr lang="en-US" sz="1000" baseline="0">
              <a:solidFill>
                <a:srgbClr val="D3AF5D"/>
              </a:solidFill>
            </a:rPr>
            <a:t>" - valoarea cheltuielilor din luna curenta</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Credit</a:t>
          </a:r>
          <a:r>
            <a:rPr lang="en-US" sz="1000" baseline="0">
              <a:solidFill>
                <a:srgbClr val="D3AF5D"/>
              </a:solidFill>
            </a:rPr>
            <a:t>" - valoarea veniturilor din diverse surse cu care se crediteaza bugetul.</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Sold final luna</a:t>
          </a:r>
          <a:r>
            <a:rPr lang="en-US" sz="1000" baseline="0">
              <a:solidFill>
                <a:srgbClr val="D3AF5D"/>
              </a:solidFill>
            </a:rPr>
            <a:t>" - suma banilor necheltuiti ramasi la sfarsit de luna care se vor reporta in campul "</a:t>
          </a:r>
          <a:r>
            <a:rPr lang="en-US" sz="1000" b="1" u="sng" baseline="0">
              <a:solidFill>
                <a:srgbClr val="D3AF5D"/>
              </a:solidFill>
            </a:rPr>
            <a:t>Sold initial</a:t>
          </a:r>
          <a:r>
            <a:rPr lang="en-US" sz="1000" baseline="0">
              <a:solidFill>
                <a:srgbClr val="D3AF5D"/>
              </a:solidFill>
            </a:rPr>
            <a:t>" al lunii urmatoare. Din aceasta valoare se pot suplimenta eventualele cheltuieli cu economiile.</a:t>
          </a:r>
        </a:p>
        <a:p>
          <a:pPr algn="l"/>
          <a:r>
            <a:rPr lang="en-US" sz="1000" baseline="0">
              <a:solidFill>
                <a:srgbClr val="D3AF5D"/>
              </a:solidFill>
            </a:rPr>
            <a:t>Daca acest sold este pozitiv banii fie sunt cash (in casa) fie depozitati pe un card special pentru cheltuieli curente.</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Economii</a:t>
          </a:r>
          <a:r>
            <a:rPr lang="en-US" sz="1000" baseline="0">
              <a:solidFill>
                <a:srgbClr val="D3AF5D"/>
              </a:solidFill>
            </a:rPr>
            <a:t>" - valoarea banilor aflati in diverse conturi ( vezi pagina "Setari"). Acesti bani sunt pastrati ca rezerve financiare.</a:t>
          </a:r>
        </a:p>
        <a:p>
          <a:pPr algn="l"/>
          <a:endParaRPr lang="en-US" sz="1000" baseline="0">
            <a:solidFill>
              <a:srgbClr val="D3AF5D"/>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solidFill>
                <a:srgbClr val="D3AF5D"/>
              </a:solidFill>
              <a:effectLst/>
              <a:latin typeface="+mn-lt"/>
              <a:ea typeface="+mn-ea"/>
              <a:cs typeface="+mn-cs"/>
            </a:rPr>
            <a:t>"</a:t>
          </a:r>
          <a:r>
            <a:rPr lang="en-US" sz="1000" b="1" u="sng" baseline="0">
              <a:solidFill>
                <a:srgbClr val="D3AF5D"/>
              </a:solidFill>
              <a:effectLst/>
              <a:latin typeface="+mn-lt"/>
              <a:ea typeface="+mn-ea"/>
              <a:cs typeface="+mn-cs"/>
            </a:rPr>
            <a:t>Economii in luna /anul</a:t>
          </a:r>
          <a:r>
            <a:rPr lang="en-US" sz="1000" baseline="0">
              <a:solidFill>
                <a:srgbClr val="D3AF5D"/>
              </a:solidFill>
              <a:effectLst/>
              <a:latin typeface="+mn-lt"/>
              <a:ea typeface="+mn-ea"/>
              <a:cs typeface="+mn-cs"/>
            </a:rPr>
            <a:t>" - valoarea totala a banilor economisiti in luna curenta si care vor fi depusi in conturile de economii ca rezerve financiare. Daca in luna curenta "</a:t>
          </a:r>
          <a:r>
            <a:rPr lang="en-US" sz="1000" b="1" baseline="0">
              <a:solidFill>
                <a:srgbClr val="D3AF5D"/>
              </a:solidFill>
              <a:effectLst/>
              <a:latin typeface="+mn-lt"/>
              <a:ea typeface="+mn-ea"/>
              <a:cs typeface="+mn-cs"/>
            </a:rPr>
            <a:t>Debitul</a:t>
          </a:r>
          <a:r>
            <a:rPr lang="en-US" sz="1000" baseline="0">
              <a:solidFill>
                <a:srgbClr val="D3AF5D"/>
              </a:solidFill>
              <a:effectLst/>
              <a:latin typeface="+mn-lt"/>
              <a:ea typeface="+mn-ea"/>
              <a:cs typeface="+mn-cs"/>
            </a:rPr>
            <a:t>" este mai mare decat "</a:t>
          </a:r>
          <a:r>
            <a:rPr lang="en-US" sz="1000" b="1" baseline="0">
              <a:solidFill>
                <a:srgbClr val="D3AF5D"/>
              </a:solidFill>
              <a:effectLst/>
              <a:latin typeface="+mn-lt"/>
              <a:ea typeface="+mn-ea"/>
              <a:cs typeface="+mn-cs"/>
            </a:rPr>
            <a:t>Creditul</a:t>
          </a:r>
          <a:r>
            <a:rPr lang="en-US" sz="1000" baseline="0">
              <a:solidFill>
                <a:srgbClr val="D3AF5D"/>
              </a:solidFill>
              <a:effectLst/>
              <a:latin typeface="+mn-lt"/>
              <a:ea typeface="+mn-ea"/>
              <a:cs typeface="+mn-cs"/>
            </a:rPr>
            <a:t>" inseamna ca ai cheltuit mai mult decat ai incasat cheltuielile fiind suportate din conturile "Economii". In acest caz valoarea din "</a:t>
          </a:r>
          <a:r>
            <a:rPr lang="en-US" sz="1000" i="1" baseline="0">
              <a:solidFill>
                <a:srgbClr val="D3AF5D"/>
              </a:solidFill>
              <a:effectLst/>
              <a:latin typeface="+mn-lt"/>
              <a:ea typeface="+mn-ea"/>
              <a:cs typeface="+mn-cs"/>
            </a:rPr>
            <a:t>Sold final luna</a:t>
          </a:r>
          <a:r>
            <a:rPr lang="en-US" sz="1000" baseline="0">
              <a:solidFill>
                <a:srgbClr val="D3AF5D"/>
              </a:solidFill>
              <a:effectLst/>
              <a:latin typeface="+mn-lt"/>
              <a:ea typeface="+mn-ea"/>
              <a:cs typeface="+mn-cs"/>
            </a:rPr>
            <a:t>" va fi negativa.</a:t>
          </a:r>
          <a:br>
            <a:rPr lang="en-US" sz="1000" baseline="0">
              <a:solidFill>
                <a:srgbClr val="D3AF5D"/>
              </a:solidFill>
              <a:effectLst/>
              <a:latin typeface="+mn-lt"/>
              <a:ea typeface="+mn-ea"/>
              <a:cs typeface="+mn-cs"/>
            </a:rPr>
          </a:br>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Tranzactii efectuate</a:t>
          </a:r>
          <a:r>
            <a:rPr lang="en-US" sz="1000" baseline="0">
              <a:solidFill>
                <a:srgbClr val="D3AF5D"/>
              </a:solidFill>
            </a:rPr>
            <a:t>" - numarul de tranzactii efectuate in luna curenta in campul "</a:t>
          </a:r>
          <a:r>
            <a:rPr lang="en-US" sz="1000" i="1" baseline="0">
              <a:solidFill>
                <a:srgbClr val="D3AF5D"/>
              </a:solidFill>
            </a:rPr>
            <a:t>Detalii tranzactie</a:t>
          </a:r>
          <a:r>
            <a:rPr lang="en-US" sz="1000" baseline="0">
              <a:solidFill>
                <a:srgbClr val="D3AF5D"/>
              </a:solidFill>
            </a:rPr>
            <a:t>".</a:t>
          </a:r>
        </a:p>
        <a:p>
          <a:pPr algn="l"/>
          <a:endParaRPr lang="en-US" sz="1000" baseline="0">
            <a:solidFill>
              <a:srgbClr val="D3AF5D"/>
            </a:solidFill>
          </a:endParaRPr>
        </a:p>
        <a:p>
          <a:pPr algn="l"/>
          <a:r>
            <a:rPr lang="en-US" sz="1000" baseline="0">
              <a:solidFill>
                <a:srgbClr val="D3AF5D"/>
              </a:solidFill>
            </a:rPr>
            <a:t>"</a:t>
          </a:r>
          <a:r>
            <a:rPr lang="en-US" sz="1000" b="1" u="sng" baseline="0">
              <a:solidFill>
                <a:srgbClr val="D3AF5D"/>
              </a:solidFill>
            </a:rPr>
            <a:t>Filtru debit / Filtru credit</a:t>
          </a:r>
          <a:r>
            <a:rPr lang="en-US" sz="1000" baseline="0">
              <a:solidFill>
                <a:srgbClr val="D3AF5D"/>
              </a:solidFill>
            </a:rPr>
            <a:t>" - atunci cand sunt folosite butoanele de filtru aceste campuri afiseaza valoarea totala a articolelor selectionate.</a:t>
          </a:r>
        </a:p>
        <a:p>
          <a:pPr algn="l"/>
          <a:r>
            <a:rPr lang="en-US" sz="1000" baseline="0">
              <a:solidFill>
                <a:srgbClr val="D3AF5D"/>
              </a:solidFill>
            </a:rPr>
            <a:t>Spre exemplu daca in campul "</a:t>
          </a:r>
          <a:r>
            <a:rPr lang="en-US" sz="1000" i="1" baseline="0">
              <a:solidFill>
                <a:srgbClr val="D3AF5D"/>
              </a:solidFill>
            </a:rPr>
            <a:t>Detalii tranzactie</a:t>
          </a:r>
          <a:r>
            <a:rPr lang="en-US" sz="1000" baseline="0">
              <a:solidFill>
                <a:srgbClr val="D3AF5D"/>
              </a:solidFill>
            </a:rPr>
            <a:t>" este selectat articolul "</a:t>
          </a:r>
          <a:r>
            <a:rPr lang="en-US" sz="1000" i="1" baseline="0">
              <a:solidFill>
                <a:srgbClr val="D3AF5D"/>
              </a:solidFill>
            </a:rPr>
            <a:t>carburant</a:t>
          </a:r>
          <a:r>
            <a:rPr lang="en-US" sz="1000" baseline="0">
              <a:solidFill>
                <a:srgbClr val="D3AF5D"/>
              </a:solidFill>
            </a:rPr>
            <a:t>" vor fi afisate zilele, datele si sumele cheltuite iar in campul "</a:t>
          </a:r>
          <a:r>
            <a:rPr lang="en-US" sz="1000" i="1" baseline="0">
              <a:solidFill>
                <a:srgbClr val="D3AF5D"/>
              </a:solidFill>
            </a:rPr>
            <a:t>filtru debit</a:t>
          </a:r>
          <a:r>
            <a:rPr lang="en-US" sz="1000" baseline="0">
              <a:solidFill>
                <a:srgbClr val="D3AF5D"/>
              </a:solidFill>
            </a:rPr>
            <a:t>" va fi afisata valoarea totala a sumelor.</a:t>
          </a:r>
          <a:endParaRPr lang="ro-RO" sz="1000">
            <a:solidFill>
              <a:srgbClr val="D3AF5D"/>
            </a:solidFill>
          </a:endParaRPr>
        </a:p>
      </xdr:txBody>
    </xdr:sp>
    <xdr:clientData/>
  </xdr:twoCellAnchor>
  <xdr:twoCellAnchor>
    <xdr:from>
      <xdr:col>14</xdr:col>
      <xdr:colOff>76199</xdr:colOff>
      <xdr:row>1</xdr:row>
      <xdr:rowOff>152400</xdr:rowOff>
    </xdr:from>
    <xdr:to>
      <xdr:col>17</xdr:col>
      <xdr:colOff>400049</xdr:colOff>
      <xdr:row>3</xdr:row>
      <xdr:rowOff>28575</xdr:rowOff>
    </xdr:to>
    <xdr:grpSp>
      <xdr:nvGrpSpPr>
        <xdr:cNvPr id="32" name="Grupare 31">
          <a:hlinkClick xmlns:r="http://schemas.openxmlformats.org/officeDocument/2006/relationships" r:id="rId16"/>
          <a:extLst>
            <a:ext uri="{FF2B5EF4-FFF2-40B4-BE49-F238E27FC236}">
              <a16:creationId xmlns:a16="http://schemas.microsoft.com/office/drawing/2014/main" id="{00000000-0008-0000-0800-000020000000}"/>
            </a:ext>
          </a:extLst>
        </xdr:cNvPr>
        <xdr:cNvGrpSpPr/>
      </xdr:nvGrpSpPr>
      <xdr:grpSpPr>
        <a:xfrm>
          <a:off x="8181974" y="152400"/>
          <a:ext cx="2152650" cy="257175"/>
          <a:chOff x="571499" y="904875"/>
          <a:chExt cx="2152650" cy="257175"/>
        </a:xfrm>
      </xdr:grpSpPr>
      <xdr:sp macro="" textlink="">
        <xdr:nvSpPr>
          <xdr:cNvPr id="33" name="Dreptunghi: colțuri rotunjite 32">
            <a:extLst>
              <a:ext uri="{FF2B5EF4-FFF2-40B4-BE49-F238E27FC236}">
                <a16:creationId xmlns:a16="http://schemas.microsoft.com/office/drawing/2014/main" id="{00000000-0008-0000-0800-000021000000}"/>
              </a:ext>
            </a:extLst>
          </xdr:cNvPr>
          <xdr:cNvSpPr/>
        </xdr:nvSpPr>
        <xdr:spPr>
          <a:xfrm>
            <a:off x="895350" y="904875"/>
            <a:ext cx="1828799" cy="228600"/>
          </a:xfrm>
          <a:prstGeom prst="roundRect">
            <a:avLst/>
          </a:prstGeom>
          <a:noFill/>
          <a:ln w="9525" cap="flat" cmpd="sng" algn="ctr">
            <a:solidFill>
              <a:srgbClr val="D3AF5D"/>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ctr"/>
          <a:lstStyle/>
          <a:p>
            <a:pPr algn="ctr"/>
            <a:r>
              <a:rPr lang="en-US" sz="1100">
                <a:solidFill>
                  <a:srgbClr val="D3AF5D"/>
                </a:solidFill>
              </a:rPr>
              <a:t>Citeste</a:t>
            </a:r>
            <a:r>
              <a:rPr lang="en-US" sz="1100" baseline="0">
                <a:solidFill>
                  <a:srgbClr val="D3AF5D"/>
                </a:solidFill>
              </a:rPr>
              <a:t> aici despre buget</a:t>
            </a:r>
            <a:endParaRPr lang="ro-RO" sz="1100">
              <a:solidFill>
                <a:srgbClr val="D3AF5D"/>
              </a:solidFill>
            </a:endParaRPr>
          </a:p>
        </xdr:txBody>
      </xdr:sp>
      <xdr:pic>
        <xdr:nvPicPr>
          <xdr:cNvPr id="34" name="Imagin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499" y="904875"/>
            <a:ext cx="257175" cy="25717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EA37-C4CC-41E0-B881-B66B250DCC3F}">
  <sheetPr>
    <tabColor rgb="FF0070C0"/>
  </sheetPr>
  <dimension ref="A1:AJ102"/>
  <sheetViews>
    <sheetView showRowColHeaders="0" tabSelected="1" topLeftCell="B2" zoomScaleNormal="100" workbookViewId="0">
      <selection activeCell="H91" sqref="H91"/>
    </sheetView>
  </sheetViews>
  <sheetFormatPr defaultRowHeight="15" x14ac:dyDescent="0.25"/>
  <cols>
    <col min="1" max="1" width="0.5703125" hidden="1" customWidth="1"/>
    <col min="6" max="17" width="10.7109375" customWidth="1"/>
    <col min="18" max="18" width="0.140625" customWidth="1"/>
    <col min="19" max="19" width="10.140625" bestFit="1" customWidth="1"/>
    <col min="36" max="36" width="9.140625" style="1"/>
  </cols>
  <sheetData>
    <row r="1" spans="6:20" s="1" customFormat="1" ht="2.25" hidden="1" customHeight="1" x14ac:dyDescent="0.25"/>
    <row r="2" spans="6:20" s="1" customFormat="1" x14ac:dyDescent="0.25"/>
    <row r="3" spans="6:20" s="1" customFormat="1" x14ac:dyDescent="0.25"/>
    <row r="4" spans="6:20" s="1" customFormat="1" x14ac:dyDescent="0.25"/>
    <row r="5" spans="6:20" s="1" customFormat="1" x14ac:dyDescent="0.25"/>
    <row r="6" spans="6:20" s="1" customFormat="1" x14ac:dyDescent="0.25">
      <c r="S6" s="73">
        <f>Setari!F9</f>
        <v>44562</v>
      </c>
      <c r="T6" s="73"/>
    </row>
    <row r="7" spans="6:20" s="1" customFormat="1" x14ac:dyDescent="0.25">
      <c r="S7" s="73"/>
      <c r="T7" s="73"/>
    </row>
    <row r="8" spans="6:20" s="1" customFormat="1" x14ac:dyDescent="0.25"/>
    <row r="9" spans="6:20" s="1" customFormat="1" x14ac:dyDescent="0.25"/>
    <row r="10" spans="6:20" s="1" customFormat="1" ht="24.75" customHeight="1" x14ac:dyDescent="0.25">
      <c r="F10" s="74" t="str">
        <f>IF(Setari!F7="","",Setari!F7)</f>
        <v>Pasul 1: Intră în setările aplicației</v>
      </c>
      <c r="G10" s="74"/>
      <c r="H10" s="74"/>
      <c r="I10" s="74"/>
      <c r="J10" s="74"/>
      <c r="K10" s="74"/>
      <c r="L10" s="74"/>
      <c r="M10" s="74"/>
      <c r="N10" s="74"/>
      <c r="O10" s="74"/>
      <c r="P10" s="74"/>
      <c r="Q10" s="74"/>
    </row>
    <row r="11" spans="6:20" s="1" customFormat="1" ht="24.75" customHeight="1" x14ac:dyDescent="0.25">
      <c r="F11" s="74"/>
      <c r="G11" s="74"/>
      <c r="H11" s="74"/>
      <c r="I11" s="74"/>
      <c r="J11" s="74"/>
      <c r="K11" s="74"/>
      <c r="L11" s="74"/>
      <c r="M11" s="74"/>
      <c r="N11" s="74"/>
      <c r="O11" s="74"/>
      <c r="P11" s="74"/>
      <c r="Q11" s="74"/>
    </row>
    <row r="12" spans="6:20" s="1" customFormat="1" x14ac:dyDescent="0.25"/>
    <row r="13" spans="6:20" s="1" customFormat="1" x14ac:dyDescent="0.25">
      <c r="F13" s="3"/>
      <c r="G13" s="4">
        <f ca="1">TODAY()</f>
        <v>44749</v>
      </c>
      <c r="H13" s="5">
        <f ca="1">TODAY()</f>
        <v>44749</v>
      </c>
    </row>
    <row r="14" spans="6:20" s="1" customFormat="1" x14ac:dyDescent="0.25"/>
    <row r="15" spans="6:20" s="1" customFormat="1" x14ac:dyDescent="0.25">
      <c r="F15" s="6">
        <f>Setari!F9</f>
        <v>44562</v>
      </c>
      <c r="G15" s="7">
        <f>F15+31</f>
        <v>44593</v>
      </c>
      <c r="H15" s="7">
        <f>G15+31</f>
        <v>44624</v>
      </c>
      <c r="I15" s="7">
        <f>H15+31</f>
        <v>44655</v>
      </c>
      <c r="J15" s="7">
        <f t="shared" ref="J15:Q15" si="0">I15+31</f>
        <v>44686</v>
      </c>
      <c r="K15" s="7">
        <f t="shared" si="0"/>
        <v>44717</v>
      </c>
      <c r="L15" s="7">
        <f t="shared" si="0"/>
        <v>44748</v>
      </c>
      <c r="M15" s="7">
        <f t="shared" si="0"/>
        <v>44779</v>
      </c>
      <c r="N15" s="7">
        <f t="shared" si="0"/>
        <v>44810</v>
      </c>
      <c r="O15" s="7">
        <f t="shared" si="0"/>
        <v>44841</v>
      </c>
      <c r="P15" s="7">
        <f>O15+31</f>
        <v>44872</v>
      </c>
      <c r="Q15" s="9">
        <f t="shared" si="0"/>
        <v>44903</v>
      </c>
    </row>
    <row r="16" spans="6:20" s="1" customFormat="1" x14ac:dyDescent="0.25">
      <c r="F16" s="8">
        <f>F15</f>
        <v>44562</v>
      </c>
      <c r="G16" s="8">
        <f>G15</f>
        <v>44593</v>
      </c>
      <c r="H16" s="8">
        <f t="shared" ref="H16:Q16" si="1">H15</f>
        <v>44624</v>
      </c>
      <c r="I16" s="8">
        <f t="shared" si="1"/>
        <v>44655</v>
      </c>
      <c r="J16" s="8">
        <f t="shared" si="1"/>
        <v>44686</v>
      </c>
      <c r="K16" s="8">
        <f t="shared" si="1"/>
        <v>44717</v>
      </c>
      <c r="L16" s="8">
        <f t="shared" si="1"/>
        <v>44748</v>
      </c>
      <c r="M16" s="8">
        <f t="shared" si="1"/>
        <v>44779</v>
      </c>
      <c r="N16" s="8">
        <f t="shared" si="1"/>
        <v>44810</v>
      </c>
      <c r="O16" s="8">
        <f t="shared" si="1"/>
        <v>44841</v>
      </c>
      <c r="P16" s="8">
        <f t="shared" si="1"/>
        <v>44872</v>
      </c>
      <c r="Q16" s="8">
        <f t="shared" si="1"/>
        <v>44903</v>
      </c>
    </row>
    <row r="17" s="1" customFormat="1" x14ac:dyDescent="0.25"/>
    <row r="18" s="1" customFormat="1" x14ac:dyDescent="0.25"/>
    <row r="19" s="1" customFormat="1" x14ac:dyDescent="0.25"/>
    <row r="20" s="1" customFormat="1" x14ac:dyDescent="0.25"/>
    <row r="21" s="1" customFormat="1" x14ac:dyDescent="0.25"/>
    <row r="22" s="1" customFormat="1" x14ac:dyDescent="0.25"/>
    <row r="23" s="1" customFormat="1" x14ac:dyDescent="0.25"/>
    <row r="24" s="1" customFormat="1" x14ac:dyDescent="0.25"/>
    <row r="25" s="1" customFormat="1" x14ac:dyDescent="0.25"/>
    <row r="26" s="1" customFormat="1" x14ac:dyDescent="0.25"/>
    <row r="27" s="1" customFormat="1" x14ac:dyDescent="0.25"/>
    <row r="28" s="1" customFormat="1" x14ac:dyDescent="0.25"/>
    <row r="29" s="1" customFormat="1" x14ac:dyDescent="0.25"/>
    <row r="30" s="1" customFormat="1" x14ac:dyDescent="0.25"/>
    <row r="31" s="1" customFormat="1" x14ac:dyDescent="0.25"/>
    <row r="32"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sheetData>
  <sheetProtection algorithmName="SHA-512" hashValue="m+v31OQYPEQyoD8LQoFleYUARmpP1GXoVKW6Gd6GfKt5Q+wHTSHW2C93/groZ/skueEwOLeQt5PbZf9pBmn9zw==" saltValue="/2exMxQ9kJes1Jf0PSMCvg==" spinCount="100000" sheet="1" objects="1" scenarios="1" selectLockedCells="1" sort="0" autoFilter="0"/>
  <mergeCells count="2">
    <mergeCell ref="S6:T7"/>
    <mergeCell ref="F10:Q11"/>
  </mergeCells>
  <pageMargins left="0.70866141732283472" right="0.70866141732283472" top="0.74803149606299213" bottom="0.74803149606299213" header="0.31496062992125984" footer="0.31496062992125984"/>
  <pageSetup paperSize="9" scale="60"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45E9B-921C-45BF-8095-C7F98C4D7FFC}">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t="0.75" hidden="1"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0">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6'!B6+'L 6'!B9</f>
        <v>0</v>
      </c>
      <c r="C6" s="1"/>
      <c r="D6" s="1"/>
      <c r="E6" s="1"/>
      <c r="F6" s="15">
        <f>'L 6'!N6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I3</f>
        <v>44748</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4" t="s">
        <v>2</v>
      </c>
      <c r="E11" s="105"/>
      <c r="F11" s="105"/>
      <c r="G11" s="105"/>
      <c r="H11" s="105"/>
      <c r="I11" s="105"/>
      <c r="J11" s="105"/>
      <c r="K11" s="105"/>
      <c r="L11" s="106"/>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gvv6P+58UoJOIpWC6ZjPQNZp1v+3ike3L9ljKUXPwxBEd1/d4qcCzEEjiyMTw+6IYBxr6LPZzgfWB8gh4BnAlA==" saltValue="0CduWZn/+E+0I5ezc2r/D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2">
    <dataValidation type="list" allowBlank="1" showInputMessage="1" showErrorMessage="1" errorTitle="Atentie!!!" error="Alege doar din categoriile listate." sqref="B12:B311" xr:uid="{FABA1D75-9DB1-41EB-B4B5-6DCE0056D919}">
      <formula1>$B$312:$B$320</formula1>
    </dataValidation>
    <dataValidation allowBlank="1" showInputMessage="1" showErrorMessage="1" promptTitle="ATENTIE !!!" prompt="Inainte de a incepe utilizarea aplicatiei intra in &quot;Setarile Aplicatiei&quot; si completeaza campurile cu datele solicitate." sqref="C12" xr:uid="{28E2AA87-CF9D-41F8-8279-0B9FC5A68E8A}"/>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7864E-30F4-47CF-B8E1-7760FCA0A2B3}">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0">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7'!B6+'L 7'!B9</f>
        <v>0</v>
      </c>
      <c r="C6" s="1"/>
      <c r="D6" s="1"/>
      <c r="E6" s="1"/>
      <c r="F6" s="15">
        <f>'L 7'!N6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J3</f>
        <v>44779</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M9Xw2B3Ig3Z98cA6X4HzNghm0h6J5ojj3TIwj5uLpy1LAal7W8U9eAKcRAL/9qSjSl7EdkP5w9ggvqAp4/qMzA==" saltValue="ea7tdHOENinKsUQ6DnfkvQ=="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2">
    <dataValidation type="list" allowBlank="1" showInputMessage="1" showErrorMessage="1" errorTitle="Atentie!!!" error="Alege doar din categoriile listate." sqref="B12:B311" xr:uid="{E02C4D02-84B4-4FFE-996E-9F3206388E63}">
      <formula1>$B$312:$B$320</formula1>
    </dataValidation>
    <dataValidation allowBlank="1" showInputMessage="1" showErrorMessage="1" promptTitle="ATENTIE !!!" prompt="Inainte de a incepe utilizarea aplicatiei intra in &quot;Setarile Aplicatiei&quot; si completeaza campurile cu datele solicitate." sqref="C12" xr:uid="{843C1163-F834-4F6E-8216-7AA5D730E89F}"/>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55A2-D375-4E17-A4B8-D7E3B838F431}">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1">
        <f t="shared" si="0"/>
        <v>44779</v>
      </c>
      <c r="K3" s="10">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8'!B6+'L 8'!B9</f>
        <v>0</v>
      </c>
      <c r="C6" s="1"/>
      <c r="D6" s="1"/>
      <c r="E6" s="1"/>
      <c r="F6" s="15">
        <f>'L 8'!N6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K3</f>
        <v>44810</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CLSpxLjT3JMCj2bpFzkfRbJSCgi4NMn8TN1eqMIxxaIS5toVP2AbsSxGYhsdasp9n2QKH3OAgbmuvhFFAJdVvQ==" saltValue="01rGDpkBIfx0FHBFZ4xvL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E08FB047-8CF0-4F46-AAEC-AC1C1EB3D8BB}">
      <formula1>$B$312:$B$320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20FB-8586-44D1-85C7-D782E1A4B31A}">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0">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9'!B6+'L 9'!B9</f>
        <v>0</v>
      </c>
      <c r="C6" s="1"/>
      <c r="D6" s="1"/>
      <c r="E6" s="1"/>
      <c r="F6" s="15">
        <f>'L 9'!N6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L3</f>
        <v>44841</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3pqKF+eWvFlBwwqoN6mB2xpf2YzgdSTBvUk/nfgaI3eRBA8xA3n0tCU3/U2Tj4SoCq+EAxkKg4Xzj31HuJdP+g==" saltValue="rmsXJvlyQLZ4F7S+CTeTiQ=="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40564244-1394-4A66-B017-81450AB61835}">
      <formula1>$B$312:$B$320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EF4D-9580-4B50-8FE7-3183F2EAC135}">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0">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10'!B6+'L 10'!B9</f>
        <v>0</v>
      </c>
      <c r="C6" s="1"/>
      <c r="D6" s="1"/>
      <c r="E6" s="1"/>
      <c r="F6" s="15">
        <f>'L 10'!N6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M3</f>
        <v>44872</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3OEMptUPkNGqhczVHo1Zz++FTP/Y5Ogi9EipT3/muzESMH8VqwQ1IQwr4c/Dmi0tbEb6kdLB/tO4BLWg26mKHg==" saltValue="gNyqPD/Rw8McAulCPLUz3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54A17671-4D35-4A83-9D92-F4967F9D2A05}">
      <formula1>$B$312:$B$320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F213-866A-47E5-A2C4-DA32C6CF6A17}">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0">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11'!B6+'L 11'!B9</f>
        <v>0</v>
      </c>
      <c r="C6" s="1"/>
      <c r="D6" s="1"/>
      <c r="E6" s="1"/>
      <c r="F6" s="15">
        <f>'L 11'!N6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N3</f>
        <v>44903</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yRCrtI4fCHaB4qh6YjTucmmovNMlVuDo16oup4Lg7CzWu88ez86NUU7uMnWv2ShZLou+UDzJFrV8U6oUnP3jYQ==" saltValue="NRjvxaA4AQpSmajAE5OoXg=="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548A6567-0E6C-44A4-B0C3-BAF7832DEB4A}">
      <formula1>$B$312:$B$320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2E7A-C316-453A-B00D-422C37F28077}">
  <sheetPr>
    <tabColor rgb="FF92D050"/>
  </sheetPr>
  <dimension ref="A1:AA238"/>
  <sheetViews>
    <sheetView showRowColHeaders="0" zoomScaleNormal="100" workbookViewId="0">
      <selection activeCell="C26" sqref="C26"/>
    </sheetView>
  </sheetViews>
  <sheetFormatPr defaultRowHeight="15" x14ac:dyDescent="0.25"/>
  <cols>
    <col min="1" max="1" width="0.28515625" style="1" customWidth="1"/>
    <col min="2" max="2" width="10.140625" bestFit="1" customWidth="1"/>
    <col min="3" max="3" width="10.28515625" bestFit="1" customWidth="1"/>
    <col min="4" max="5" width="9.28515625" bestFit="1" customWidth="1"/>
    <col min="6" max="6" width="10" bestFit="1" customWidth="1"/>
    <col min="7" max="7" width="9.28515625" bestFit="1" customWidth="1"/>
    <col min="8" max="8" width="10.28515625" bestFit="1" customWidth="1"/>
    <col min="9" max="14" width="9.28515625" bestFit="1" customWidth="1"/>
  </cols>
  <sheetData>
    <row r="1" spans="2:27" s="1" customFormat="1" ht="0.75"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Setari!C3</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ht="6" customHeight="1" x14ac:dyDescent="0.25">
      <c r="B5" s="1"/>
      <c r="C5" s="2"/>
      <c r="D5" s="2"/>
      <c r="E5" s="2"/>
      <c r="F5" s="2"/>
      <c r="G5" s="2"/>
      <c r="H5" s="2"/>
      <c r="I5" s="2"/>
      <c r="J5" s="2"/>
      <c r="K5" s="2"/>
      <c r="L5" s="2"/>
      <c r="M5" s="2"/>
      <c r="N5" s="2"/>
      <c r="O5" s="2"/>
      <c r="P5" s="2"/>
      <c r="Q5" s="2"/>
      <c r="R5" s="2"/>
      <c r="S5" s="2"/>
      <c r="T5" s="2"/>
      <c r="U5" s="2"/>
      <c r="V5" s="2"/>
      <c r="W5" s="2"/>
      <c r="X5" s="2"/>
      <c r="Y5" s="2"/>
      <c r="Z5" s="2"/>
      <c r="AA5" s="2"/>
    </row>
    <row r="6" spans="2:27" x14ac:dyDescent="0.25">
      <c r="B6" s="1"/>
      <c r="C6" s="1"/>
      <c r="D6" s="1"/>
      <c r="E6" s="1"/>
      <c r="F6" s="1"/>
      <c r="G6" s="1"/>
      <c r="H6" s="1"/>
      <c r="I6" s="1"/>
      <c r="J6" s="1"/>
      <c r="K6" s="1"/>
      <c r="L6" s="1"/>
      <c r="M6" s="1"/>
      <c r="N6" s="1"/>
      <c r="O6" s="1"/>
      <c r="P6" s="1"/>
      <c r="Q6" s="1"/>
      <c r="R6" s="1"/>
      <c r="S6" s="1"/>
      <c r="T6" s="1"/>
      <c r="U6" s="1"/>
      <c r="V6" s="1"/>
      <c r="W6" s="1"/>
      <c r="X6" s="1"/>
      <c r="Y6" s="1"/>
      <c r="Z6" s="1"/>
      <c r="AA6" s="1"/>
    </row>
    <row r="7" spans="2:27" x14ac:dyDescent="0.25">
      <c r="B7" s="1"/>
      <c r="C7" s="45"/>
      <c r="D7" s="45"/>
      <c r="E7" s="45"/>
      <c r="F7" s="45"/>
      <c r="G7" s="45"/>
      <c r="H7" s="45"/>
      <c r="I7" s="45"/>
      <c r="J7" s="45"/>
      <c r="K7" s="45"/>
      <c r="L7" s="45"/>
      <c r="M7" s="45"/>
      <c r="N7" s="45"/>
      <c r="O7" s="1"/>
      <c r="P7" s="1"/>
      <c r="Q7" s="1"/>
      <c r="R7" s="1"/>
      <c r="S7" s="1"/>
      <c r="T7" s="1"/>
      <c r="U7" s="1"/>
      <c r="V7" s="1"/>
      <c r="W7" s="1"/>
      <c r="X7" s="1"/>
      <c r="Y7" s="1"/>
      <c r="Z7" s="1"/>
      <c r="AA7" s="1"/>
    </row>
    <row r="8" spans="2:27" ht="15.75" thickBot="1" x14ac:dyDescent="0.3">
      <c r="B8" s="1"/>
      <c r="C8" s="45"/>
      <c r="D8" s="45"/>
      <c r="E8" s="45"/>
      <c r="F8" s="45"/>
      <c r="G8" s="45"/>
      <c r="H8" s="45"/>
      <c r="I8" s="45"/>
      <c r="J8" s="45"/>
      <c r="K8" s="45"/>
      <c r="L8" s="45"/>
      <c r="M8" s="45"/>
      <c r="N8" s="45"/>
      <c r="O8" s="1"/>
      <c r="P8" s="1"/>
      <c r="Q8" s="1"/>
      <c r="R8" s="1"/>
      <c r="S8" s="1"/>
      <c r="T8" s="1"/>
      <c r="U8" s="1"/>
      <c r="V8" s="1"/>
      <c r="W8" s="1"/>
      <c r="X8" s="1"/>
      <c r="Y8" s="1"/>
      <c r="Z8" s="1"/>
      <c r="AA8" s="1"/>
    </row>
    <row r="9" spans="2:27" ht="15.75" thickTop="1" x14ac:dyDescent="0.25">
      <c r="B9" s="1"/>
      <c r="C9" s="45"/>
      <c r="D9" s="107" t="s">
        <v>30</v>
      </c>
      <c r="E9" s="108"/>
      <c r="F9" s="108"/>
      <c r="G9" s="108"/>
      <c r="H9" s="108"/>
      <c r="I9" s="108"/>
      <c r="J9" s="108"/>
      <c r="K9" s="108"/>
      <c r="L9" s="108"/>
      <c r="M9" s="109"/>
      <c r="N9" s="45"/>
      <c r="O9" s="1"/>
      <c r="P9" s="1"/>
      <c r="Q9" s="1"/>
      <c r="R9" s="1"/>
      <c r="S9" s="1"/>
      <c r="T9" s="1"/>
      <c r="U9" s="1"/>
      <c r="V9" s="1"/>
      <c r="W9" s="1"/>
      <c r="X9" s="1"/>
      <c r="Y9" s="1"/>
      <c r="Z9" s="1"/>
      <c r="AA9" s="1"/>
    </row>
    <row r="10" spans="2:27" ht="15.75" thickBot="1" x14ac:dyDescent="0.3">
      <c r="B10" s="1"/>
      <c r="C10" s="45"/>
      <c r="D10" s="110"/>
      <c r="E10" s="111"/>
      <c r="F10" s="111"/>
      <c r="G10" s="111"/>
      <c r="H10" s="111"/>
      <c r="I10" s="111"/>
      <c r="J10" s="111"/>
      <c r="K10" s="111"/>
      <c r="L10" s="111"/>
      <c r="M10" s="112"/>
      <c r="N10" s="45"/>
      <c r="O10" s="1"/>
      <c r="P10" s="1"/>
      <c r="Q10" s="1"/>
      <c r="R10" s="1"/>
      <c r="S10" s="1"/>
      <c r="T10" s="1"/>
      <c r="U10" s="1"/>
      <c r="V10" s="1"/>
      <c r="W10" s="1"/>
      <c r="X10" s="1"/>
      <c r="Y10" s="1"/>
      <c r="Z10" s="1"/>
      <c r="AA10" s="1"/>
    </row>
    <row r="11" spans="2:27" ht="15.75" thickTop="1" x14ac:dyDescent="0.25">
      <c r="B11" s="1"/>
      <c r="C11" s="45"/>
      <c r="D11" s="113" t="str">
        <f>Setari!F7</f>
        <v>Pasul 1: Intră în setările aplicației</v>
      </c>
      <c r="E11" s="113"/>
      <c r="F11" s="113"/>
      <c r="G11" s="113"/>
      <c r="H11" s="45"/>
      <c r="I11" s="45"/>
      <c r="J11" s="45"/>
      <c r="K11" s="114">
        <f ca="1">TODAY()</f>
        <v>44749</v>
      </c>
      <c r="L11" s="114"/>
      <c r="M11" s="114"/>
      <c r="N11" s="45"/>
      <c r="O11" s="1"/>
      <c r="P11" s="1"/>
      <c r="Q11" s="1"/>
      <c r="R11" s="1"/>
      <c r="S11" s="1"/>
      <c r="T11" s="1"/>
      <c r="U11" s="1"/>
      <c r="V11" s="1"/>
      <c r="W11" s="1"/>
      <c r="X11" s="1"/>
      <c r="Y11" s="1"/>
      <c r="Z11" s="1"/>
      <c r="AA11" s="1"/>
    </row>
    <row r="12" spans="2:27" x14ac:dyDescent="0.25">
      <c r="B12" s="1"/>
      <c r="C12" s="45"/>
      <c r="D12" s="54"/>
      <c r="E12" s="54"/>
      <c r="F12" s="54"/>
      <c r="G12" s="54"/>
      <c r="H12" s="45"/>
      <c r="I12" s="45"/>
      <c r="J12" s="45"/>
      <c r="K12" s="55"/>
      <c r="L12" s="55"/>
      <c r="M12" s="55"/>
      <c r="N12" s="45"/>
      <c r="O12" s="1"/>
      <c r="P12" s="1"/>
      <c r="Q12" s="1"/>
      <c r="R12" s="1"/>
      <c r="S12" s="1"/>
      <c r="T12" s="1"/>
      <c r="U12" s="1"/>
      <c r="V12" s="1"/>
      <c r="W12" s="1"/>
      <c r="X12" s="1"/>
      <c r="Y12" s="1"/>
      <c r="Z12" s="1"/>
      <c r="AA12" s="1"/>
    </row>
    <row r="13" spans="2:27" ht="15.75" thickBot="1" x14ac:dyDescent="0.3">
      <c r="B13" s="1"/>
      <c r="C13" s="115" t="s">
        <v>24</v>
      </c>
      <c r="D13" s="115"/>
      <c r="E13" s="115"/>
      <c r="F13" s="115"/>
      <c r="G13" s="45"/>
      <c r="H13" s="45"/>
      <c r="I13" s="45"/>
      <c r="J13" s="45"/>
      <c r="K13" s="45"/>
      <c r="L13" s="45"/>
      <c r="M13" s="45"/>
      <c r="N13" s="45"/>
      <c r="O13" s="1"/>
      <c r="P13" s="1"/>
      <c r="Q13" s="1"/>
      <c r="R13" s="1"/>
      <c r="S13" s="1"/>
      <c r="T13" s="1"/>
      <c r="U13" s="1"/>
      <c r="V13" s="1"/>
      <c r="W13" s="1"/>
      <c r="X13" s="1"/>
      <c r="Y13" s="1"/>
      <c r="Z13" s="1"/>
      <c r="AA13" s="1"/>
    </row>
    <row r="14" spans="2:27" ht="15.75" thickBot="1" x14ac:dyDescent="0.3">
      <c r="B14" s="49" t="s">
        <v>19</v>
      </c>
      <c r="C14" s="48">
        <f>C3</f>
        <v>44562</v>
      </c>
      <c r="D14" s="48">
        <f t="shared" ref="D14:N14" si="1">D3</f>
        <v>44593</v>
      </c>
      <c r="E14" s="48">
        <f t="shared" si="1"/>
        <v>44624</v>
      </c>
      <c r="F14" s="48">
        <f t="shared" si="1"/>
        <v>44655</v>
      </c>
      <c r="G14" s="48">
        <f t="shared" si="1"/>
        <v>44686</v>
      </c>
      <c r="H14" s="48">
        <f t="shared" si="1"/>
        <v>44717</v>
      </c>
      <c r="I14" s="48">
        <f t="shared" si="1"/>
        <v>44748</v>
      </c>
      <c r="J14" s="48">
        <f t="shared" si="1"/>
        <v>44779</v>
      </c>
      <c r="K14" s="48">
        <f t="shared" si="1"/>
        <v>44810</v>
      </c>
      <c r="L14" s="48">
        <f t="shared" si="1"/>
        <v>44841</v>
      </c>
      <c r="M14" s="48">
        <f t="shared" si="1"/>
        <v>44872</v>
      </c>
      <c r="N14" s="48">
        <f t="shared" si="1"/>
        <v>44903</v>
      </c>
      <c r="O14" s="1"/>
      <c r="P14" s="1"/>
      <c r="Q14" s="1"/>
      <c r="R14" s="1"/>
      <c r="S14" s="1"/>
      <c r="T14" s="1"/>
      <c r="U14" s="1"/>
      <c r="V14" s="1"/>
      <c r="W14" s="1"/>
      <c r="X14" s="1"/>
      <c r="Y14" s="1"/>
      <c r="Z14" s="1"/>
      <c r="AA14" s="1"/>
    </row>
    <row r="15" spans="2:27" ht="4.5" customHeight="1" x14ac:dyDescent="0.25">
      <c r="B15" s="1"/>
      <c r="C15" s="45"/>
      <c r="D15" s="45"/>
      <c r="E15" s="45"/>
      <c r="F15" s="45"/>
      <c r="G15" s="45"/>
      <c r="H15" s="45"/>
      <c r="I15" s="45"/>
      <c r="J15" s="45"/>
      <c r="K15" s="45"/>
      <c r="L15" s="45"/>
      <c r="M15" s="45"/>
      <c r="N15" s="45"/>
      <c r="O15" s="1"/>
      <c r="P15" s="1"/>
      <c r="Q15" s="1"/>
      <c r="R15" s="1"/>
      <c r="S15" s="1"/>
      <c r="T15" s="1"/>
      <c r="U15" s="1"/>
      <c r="V15" s="1"/>
      <c r="W15" s="1"/>
      <c r="X15" s="1"/>
      <c r="Y15" s="1"/>
      <c r="Z15" s="1"/>
      <c r="AA15" s="1"/>
    </row>
    <row r="16" spans="2:27" x14ac:dyDescent="0.25">
      <c r="B16" s="50" t="s">
        <v>11</v>
      </c>
      <c r="C16" s="52">
        <f>Setari!C19</f>
        <v>0</v>
      </c>
      <c r="D16" s="52">
        <f>Setari!D19</f>
        <v>0</v>
      </c>
      <c r="E16" s="52">
        <f>Setari!E19</f>
        <v>0</v>
      </c>
      <c r="F16" s="52">
        <f>Setari!F19</f>
        <v>0</v>
      </c>
      <c r="G16" s="52">
        <f>Setari!G19</f>
        <v>0</v>
      </c>
      <c r="H16" s="52">
        <f>Setari!H19</f>
        <v>0</v>
      </c>
      <c r="I16" s="52">
        <f>Setari!I19</f>
        <v>0</v>
      </c>
      <c r="J16" s="52">
        <f>Setari!J19</f>
        <v>0</v>
      </c>
      <c r="K16" s="52">
        <f>Setari!K19</f>
        <v>0</v>
      </c>
      <c r="L16" s="52">
        <f>Setari!L19</f>
        <v>0</v>
      </c>
      <c r="M16" s="52">
        <f>Setari!M19</f>
        <v>0</v>
      </c>
      <c r="N16" s="52">
        <f>Setari!N19</f>
        <v>0</v>
      </c>
      <c r="O16" s="1"/>
      <c r="P16" s="1"/>
      <c r="Q16" s="1"/>
      <c r="R16" s="1"/>
      <c r="S16" s="1"/>
      <c r="T16" s="1"/>
      <c r="U16" s="1"/>
      <c r="V16" s="1"/>
      <c r="W16" s="1"/>
      <c r="X16" s="1"/>
      <c r="Y16" s="1"/>
      <c r="Z16" s="1"/>
      <c r="AA16" s="1"/>
    </row>
    <row r="17" spans="2:27" ht="4.5" customHeight="1" x14ac:dyDescent="0.25">
      <c r="B17" s="1"/>
      <c r="C17" s="45"/>
      <c r="D17" s="45"/>
      <c r="E17" s="45"/>
      <c r="F17" s="45"/>
      <c r="G17" s="45"/>
      <c r="H17" s="45"/>
      <c r="I17" s="45"/>
      <c r="J17" s="45"/>
      <c r="K17" s="45"/>
      <c r="L17" s="45"/>
      <c r="M17" s="45"/>
      <c r="N17" s="45"/>
      <c r="O17" s="1"/>
      <c r="P17" s="1"/>
      <c r="Q17" s="1"/>
      <c r="R17" s="1"/>
      <c r="S17" s="1"/>
      <c r="T17" s="1"/>
      <c r="U17" s="1"/>
      <c r="V17" s="1"/>
      <c r="W17" s="1"/>
      <c r="X17" s="1"/>
      <c r="Y17" s="1"/>
      <c r="Z17" s="1"/>
      <c r="AA17" s="1"/>
    </row>
    <row r="18" spans="2:27" x14ac:dyDescent="0.25">
      <c r="B18" s="28" t="s">
        <v>13</v>
      </c>
      <c r="C18" s="51">
        <f>Setari!C20</f>
        <v>0</v>
      </c>
      <c r="D18" s="51">
        <f>Setari!D20</f>
        <v>0</v>
      </c>
      <c r="E18" s="51">
        <f>Setari!E20</f>
        <v>0</v>
      </c>
      <c r="F18" s="51">
        <f>Setari!F20</f>
        <v>0</v>
      </c>
      <c r="G18" s="51">
        <f>Setari!G20</f>
        <v>0</v>
      </c>
      <c r="H18" s="51">
        <f>Setari!H20</f>
        <v>0</v>
      </c>
      <c r="I18" s="51">
        <f>Setari!I20</f>
        <v>0</v>
      </c>
      <c r="J18" s="51">
        <f>Setari!J20</f>
        <v>0</v>
      </c>
      <c r="K18" s="51">
        <f>Setari!K20</f>
        <v>0</v>
      </c>
      <c r="L18" s="51">
        <f>Setari!L20</f>
        <v>0</v>
      </c>
      <c r="M18" s="51">
        <f>Setari!M20</f>
        <v>0</v>
      </c>
      <c r="N18" s="51">
        <f>Setari!N20</f>
        <v>0</v>
      </c>
      <c r="O18" s="1"/>
      <c r="P18" s="1"/>
      <c r="Q18" s="1"/>
      <c r="R18" s="1"/>
      <c r="S18" s="1"/>
      <c r="T18" s="1"/>
      <c r="U18" s="1"/>
      <c r="V18" s="1"/>
      <c r="W18" s="1"/>
      <c r="X18" s="1"/>
      <c r="Y18" s="1"/>
      <c r="Z18" s="1"/>
      <c r="AA18" s="1"/>
    </row>
    <row r="19" spans="2:27" x14ac:dyDescent="0.25">
      <c r="B19" s="1"/>
      <c r="C19" s="45"/>
      <c r="D19" s="45"/>
      <c r="E19" s="45"/>
      <c r="F19" s="45"/>
      <c r="G19" s="45"/>
      <c r="H19" s="45"/>
      <c r="I19" s="45"/>
      <c r="J19" s="45"/>
      <c r="K19" s="45"/>
      <c r="L19" s="45"/>
      <c r="M19" s="45"/>
      <c r="N19" s="45"/>
      <c r="O19" s="1"/>
      <c r="P19" s="1"/>
      <c r="Q19" s="1"/>
      <c r="R19" s="1"/>
      <c r="S19" s="1"/>
      <c r="T19" s="1"/>
      <c r="U19" s="1"/>
      <c r="V19" s="1"/>
      <c r="W19" s="1"/>
      <c r="X19" s="1"/>
      <c r="Y19" s="1"/>
      <c r="Z19" s="1"/>
      <c r="AA19" s="1"/>
    </row>
    <row r="20" spans="2:27" x14ac:dyDescent="0.25">
      <c r="B20" s="1"/>
      <c r="C20" s="45"/>
      <c r="D20" s="45"/>
      <c r="E20" s="45"/>
      <c r="F20" s="45"/>
      <c r="G20" s="45"/>
      <c r="H20" s="45"/>
      <c r="I20" s="45"/>
      <c r="J20" s="45"/>
      <c r="K20" s="45"/>
      <c r="L20" s="45"/>
      <c r="M20" s="45"/>
      <c r="N20" s="45"/>
      <c r="O20" s="1"/>
      <c r="P20" s="1"/>
      <c r="Q20" s="1"/>
      <c r="R20" s="1"/>
      <c r="S20" s="1"/>
      <c r="T20" s="1"/>
      <c r="U20" s="1"/>
      <c r="V20" s="1"/>
      <c r="W20" s="1"/>
      <c r="X20" s="1"/>
      <c r="Y20" s="1"/>
      <c r="Z20" s="1"/>
      <c r="AA20" s="1"/>
    </row>
    <row r="21" spans="2:27" x14ac:dyDescent="0.25">
      <c r="B21" s="1"/>
      <c r="C21" s="45"/>
      <c r="D21" s="45"/>
      <c r="E21" s="45"/>
      <c r="F21" s="45"/>
      <c r="G21" s="45"/>
      <c r="H21" s="45"/>
      <c r="I21" s="45"/>
      <c r="J21" s="45"/>
      <c r="K21" s="45"/>
      <c r="L21" s="45"/>
      <c r="M21" s="45"/>
      <c r="N21" s="45"/>
      <c r="O21" s="1"/>
      <c r="P21" s="1"/>
      <c r="Q21" s="1"/>
      <c r="R21" s="1"/>
      <c r="S21" s="1"/>
      <c r="T21" s="1"/>
      <c r="U21" s="1"/>
      <c r="V21" s="1"/>
      <c r="W21" s="1"/>
      <c r="X21" s="1"/>
      <c r="Y21" s="1"/>
      <c r="Z21" s="1"/>
      <c r="AA21" s="1"/>
    </row>
    <row r="22" spans="2:27" x14ac:dyDescent="0.25">
      <c r="B22" s="1"/>
      <c r="C22" s="45"/>
      <c r="D22" s="45"/>
      <c r="E22" s="45"/>
      <c r="F22" s="45"/>
      <c r="G22" s="45"/>
      <c r="H22" s="45"/>
      <c r="I22" s="45"/>
      <c r="J22" s="45"/>
      <c r="K22" s="45"/>
      <c r="L22" s="45"/>
      <c r="M22" s="45"/>
      <c r="N22" s="45"/>
      <c r="O22" s="1"/>
      <c r="P22" s="1"/>
      <c r="Q22" s="1"/>
      <c r="R22" s="1"/>
      <c r="S22" s="1"/>
      <c r="T22" s="1"/>
      <c r="U22" s="1"/>
      <c r="V22" s="1"/>
      <c r="W22" s="1"/>
      <c r="X22" s="1"/>
      <c r="Y22" s="1"/>
      <c r="Z22" s="1"/>
      <c r="AA22" s="1"/>
    </row>
    <row r="23" spans="2:27" x14ac:dyDescent="0.25">
      <c r="B23" s="1"/>
      <c r="C23" s="45"/>
      <c r="D23" s="45"/>
      <c r="E23" s="45"/>
      <c r="F23" s="45"/>
      <c r="G23" s="45"/>
      <c r="H23" s="45"/>
      <c r="I23" s="45"/>
      <c r="J23" s="45"/>
      <c r="K23" s="45"/>
      <c r="L23" s="45"/>
      <c r="M23" s="45"/>
      <c r="N23" s="45"/>
      <c r="O23" s="1"/>
      <c r="P23" s="1"/>
      <c r="Q23" s="1"/>
      <c r="R23" s="1"/>
      <c r="S23" s="1"/>
      <c r="T23" s="1"/>
      <c r="U23" s="1"/>
      <c r="V23" s="1"/>
      <c r="W23" s="1"/>
      <c r="X23" s="1"/>
      <c r="Y23" s="1"/>
      <c r="Z23" s="1"/>
      <c r="AA23" s="1"/>
    </row>
    <row r="24" spans="2:27" x14ac:dyDescent="0.25">
      <c r="B24" s="1"/>
      <c r="C24" s="45"/>
      <c r="D24" s="45"/>
      <c r="E24" s="45"/>
      <c r="F24" s="45"/>
      <c r="G24" s="45"/>
      <c r="H24" s="45"/>
      <c r="I24" s="45"/>
      <c r="J24" s="45"/>
      <c r="K24" s="45"/>
      <c r="L24" s="45"/>
      <c r="M24" s="45"/>
      <c r="N24" s="45"/>
      <c r="O24" s="1"/>
      <c r="P24" s="1"/>
      <c r="Q24" s="1"/>
      <c r="R24" s="1"/>
      <c r="S24" s="1"/>
      <c r="T24" s="1"/>
      <c r="U24" s="1"/>
      <c r="V24" s="1"/>
      <c r="W24" s="1"/>
      <c r="X24" s="1"/>
      <c r="Y24" s="1"/>
      <c r="Z24" s="1"/>
      <c r="AA24" s="1"/>
    </row>
    <row r="25" spans="2:27" x14ac:dyDescent="0.25">
      <c r="B25" s="1"/>
      <c r="C25" s="45"/>
      <c r="D25" s="45"/>
      <c r="E25" s="45"/>
      <c r="F25" s="45"/>
      <c r="G25" s="45"/>
      <c r="H25" s="45"/>
      <c r="I25" s="45"/>
      <c r="J25" s="45"/>
      <c r="K25" s="45"/>
      <c r="L25" s="45"/>
      <c r="M25" s="45"/>
      <c r="N25" s="45"/>
      <c r="O25" s="1"/>
      <c r="P25" s="1"/>
      <c r="Q25" s="1"/>
      <c r="R25" s="1"/>
      <c r="S25" s="1"/>
      <c r="T25" s="1"/>
      <c r="U25" s="1"/>
      <c r="V25" s="1"/>
      <c r="W25" s="1"/>
      <c r="X25" s="1"/>
      <c r="Y25" s="1"/>
      <c r="Z25" s="1"/>
      <c r="AA25" s="1"/>
    </row>
    <row r="26" spans="2:27" x14ac:dyDescent="0.25">
      <c r="B26" s="44"/>
      <c r="C26" s="46"/>
      <c r="D26" s="46"/>
      <c r="E26" s="46"/>
      <c r="F26" s="46"/>
      <c r="G26" s="46"/>
      <c r="H26" s="46"/>
      <c r="I26" s="46"/>
      <c r="J26" s="46"/>
      <c r="K26" s="46"/>
      <c r="L26" s="46"/>
      <c r="M26" s="46"/>
      <c r="N26" s="46"/>
      <c r="O26" s="1"/>
      <c r="P26" s="1"/>
      <c r="Q26" s="1"/>
      <c r="R26" s="1"/>
      <c r="S26" s="1"/>
      <c r="T26" s="1"/>
      <c r="U26" s="1"/>
      <c r="V26" s="1"/>
      <c r="W26" s="1"/>
      <c r="X26" s="1"/>
      <c r="Y26" s="1"/>
      <c r="Z26" s="1"/>
      <c r="AA26" s="1"/>
    </row>
    <row r="27" spans="2:27" ht="15.75" thickBot="1" x14ac:dyDescent="0.3">
      <c r="B27" s="44"/>
      <c r="C27" s="115" t="s">
        <v>25</v>
      </c>
      <c r="D27" s="115"/>
      <c r="E27" s="115"/>
      <c r="F27" s="115"/>
      <c r="G27" s="46"/>
      <c r="H27" s="46"/>
      <c r="I27" s="46"/>
      <c r="J27" s="46"/>
      <c r="K27" s="46"/>
      <c r="L27" s="46"/>
      <c r="M27" s="46"/>
      <c r="N27" s="46"/>
      <c r="O27" s="1"/>
      <c r="P27" s="1"/>
      <c r="Q27" s="1"/>
      <c r="R27" s="1"/>
      <c r="S27" s="1"/>
      <c r="T27" s="1"/>
      <c r="U27" s="1"/>
      <c r="V27" s="1"/>
      <c r="W27" s="1"/>
      <c r="X27" s="1"/>
      <c r="Y27" s="1"/>
      <c r="Z27" s="1"/>
      <c r="AA27" s="1"/>
    </row>
    <row r="28" spans="2:27" ht="15.75" thickBot="1" x14ac:dyDescent="0.3">
      <c r="B28" s="49" t="s">
        <v>19</v>
      </c>
      <c r="C28" s="48">
        <f>C14</f>
        <v>44562</v>
      </c>
      <c r="D28" s="48">
        <f t="shared" ref="D28:N28" si="2">D14</f>
        <v>44593</v>
      </c>
      <c r="E28" s="48">
        <f t="shared" si="2"/>
        <v>44624</v>
      </c>
      <c r="F28" s="48">
        <f t="shared" si="2"/>
        <v>44655</v>
      </c>
      <c r="G28" s="48">
        <f t="shared" si="2"/>
        <v>44686</v>
      </c>
      <c r="H28" s="48">
        <f t="shared" si="2"/>
        <v>44717</v>
      </c>
      <c r="I28" s="48">
        <f t="shared" si="2"/>
        <v>44748</v>
      </c>
      <c r="J28" s="48">
        <f t="shared" si="2"/>
        <v>44779</v>
      </c>
      <c r="K28" s="48">
        <f t="shared" si="2"/>
        <v>44810</v>
      </c>
      <c r="L28" s="48">
        <f t="shared" si="2"/>
        <v>44841</v>
      </c>
      <c r="M28" s="48">
        <f t="shared" si="2"/>
        <v>44872</v>
      </c>
      <c r="N28" s="48">
        <f t="shared" si="2"/>
        <v>44903</v>
      </c>
      <c r="O28" s="1"/>
      <c r="P28" s="1"/>
      <c r="Q28" s="1"/>
      <c r="R28" s="1"/>
      <c r="S28" s="1"/>
      <c r="T28" s="1"/>
      <c r="U28" s="1"/>
      <c r="V28" s="1"/>
      <c r="W28" s="1"/>
      <c r="X28" s="1"/>
      <c r="Y28" s="1"/>
      <c r="Z28" s="1"/>
      <c r="AA28" s="1"/>
    </row>
    <row r="29" spans="2:27" ht="4.5" customHeight="1" x14ac:dyDescent="0.25">
      <c r="B29" s="1"/>
      <c r="C29" s="45"/>
      <c r="D29" s="45"/>
      <c r="E29" s="45"/>
      <c r="F29" s="45"/>
      <c r="G29" s="45"/>
      <c r="H29" s="45"/>
      <c r="I29" s="45"/>
      <c r="J29" s="45"/>
      <c r="K29" s="45"/>
      <c r="L29" s="45"/>
      <c r="M29" s="45"/>
      <c r="N29" s="45"/>
      <c r="O29" s="1"/>
      <c r="P29" s="1"/>
      <c r="Q29" s="1"/>
      <c r="R29" s="1"/>
      <c r="S29" s="1"/>
      <c r="T29" s="1"/>
      <c r="U29" s="1"/>
      <c r="V29" s="1"/>
      <c r="W29" s="1"/>
      <c r="X29" s="1"/>
      <c r="Y29" s="1"/>
      <c r="Z29" s="1"/>
      <c r="AA29" s="1"/>
    </row>
    <row r="30" spans="2:27" x14ac:dyDescent="0.25">
      <c r="B30" s="50" t="s">
        <v>20</v>
      </c>
      <c r="C30" s="52">
        <f>'L 1'!$H$6</f>
        <v>0</v>
      </c>
      <c r="D30" s="52">
        <f>'L 2'!$H$6</f>
        <v>0</v>
      </c>
      <c r="E30" s="52">
        <f>'L 3'!$H$6</f>
        <v>0</v>
      </c>
      <c r="F30" s="52">
        <f>'L 4'!$H$6</f>
        <v>0</v>
      </c>
      <c r="G30" s="52">
        <f>'L 5'!$H$6</f>
        <v>0</v>
      </c>
      <c r="H30" s="52">
        <f>'L 6'!$H$6</f>
        <v>0</v>
      </c>
      <c r="I30" s="52">
        <f>'L 7'!$H$6</f>
        <v>0</v>
      </c>
      <c r="J30" s="52">
        <f>'L 8'!$H$6</f>
        <v>0</v>
      </c>
      <c r="K30" s="52">
        <f>'L 9'!$H$6</f>
        <v>0</v>
      </c>
      <c r="L30" s="52">
        <f>'L 10'!$H$6</f>
        <v>0</v>
      </c>
      <c r="M30" s="52">
        <f>'L 11'!$H$6</f>
        <v>0</v>
      </c>
      <c r="N30" s="52">
        <f>'L 12'!$H$6</f>
        <v>0</v>
      </c>
      <c r="O30" s="1"/>
      <c r="P30" s="1"/>
      <c r="Q30" s="1"/>
      <c r="R30" s="1"/>
      <c r="S30" s="1"/>
      <c r="T30" s="1"/>
      <c r="U30" s="1"/>
      <c r="V30" s="1"/>
      <c r="W30" s="1"/>
      <c r="X30" s="1"/>
      <c r="Y30" s="1"/>
      <c r="Z30" s="1"/>
      <c r="AA30" s="1"/>
    </row>
    <row r="31" spans="2:27" ht="4.5" customHeight="1" x14ac:dyDescent="0.25">
      <c r="B31" s="1"/>
      <c r="C31" s="45"/>
      <c r="D31" s="45"/>
      <c r="E31" s="45"/>
      <c r="F31" s="45"/>
      <c r="G31" s="45"/>
      <c r="H31" s="45"/>
      <c r="I31" s="45"/>
      <c r="J31" s="45"/>
      <c r="K31" s="45"/>
      <c r="L31" s="45"/>
      <c r="M31" s="45"/>
      <c r="N31" s="45"/>
      <c r="O31" s="1"/>
      <c r="P31" s="1"/>
      <c r="Q31" s="1"/>
      <c r="R31" s="1"/>
      <c r="S31" s="1"/>
      <c r="T31" s="1"/>
      <c r="U31" s="1"/>
      <c r="V31" s="1"/>
      <c r="W31" s="1"/>
      <c r="X31" s="1"/>
      <c r="Y31" s="1"/>
      <c r="Z31" s="1"/>
      <c r="AA31" s="1"/>
    </row>
    <row r="32" spans="2:27" x14ac:dyDescent="0.25">
      <c r="B32" s="28" t="s">
        <v>21</v>
      </c>
      <c r="C32" s="51">
        <f>'L 1'!$J$6</f>
        <v>0</v>
      </c>
      <c r="D32" s="51">
        <f>'L 2'!$J$6</f>
        <v>0</v>
      </c>
      <c r="E32" s="51">
        <f>'L 3'!$J$6</f>
        <v>0</v>
      </c>
      <c r="F32" s="51">
        <f>'L 4'!$J$6</f>
        <v>0</v>
      </c>
      <c r="G32" s="51">
        <f>'L 5'!$J$6</f>
        <v>0</v>
      </c>
      <c r="H32" s="51">
        <f>'L 6'!$J$6</f>
        <v>0</v>
      </c>
      <c r="I32" s="51">
        <f>'L 7'!$J$6</f>
        <v>0</v>
      </c>
      <c r="J32" s="51">
        <f>'L 8'!$J$6</f>
        <v>0</v>
      </c>
      <c r="K32" s="51">
        <f>'L 9'!$J$6</f>
        <v>0</v>
      </c>
      <c r="L32" s="51">
        <f>'L 10'!$J$6</f>
        <v>0</v>
      </c>
      <c r="M32" s="51">
        <f>'L 11'!$J$6</f>
        <v>0</v>
      </c>
      <c r="N32" s="51">
        <f>'L 12'!$J$6</f>
        <v>0</v>
      </c>
      <c r="O32" s="1"/>
      <c r="P32" s="1"/>
      <c r="Q32" s="1"/>
      <c r="R32" s="1"/>
      <c r="S32" s="1"/>
      <c r="T32" s="1"/>
      <c r="U32" s="1"/>
      <c r="V32" s="1"/>
      <c r="W32" s="1"/>
      <c r="X32" s="1"/>
      <c r="Y32" s="1"/>
      <c r="Z32" s="1"/>
      <c r="AA32" s="1"/>
    </row>
    <row r="33" spans="2:27" x14ac:dyDescent="0.25">
      <c r="B33" s="1"/>
      <c r="C33" s="45"/>
      <c r="D33" s="45"/>
      <c r="E33" s="45"/>
      <c r="F33" s="45"/>
      <c r="G33" s="45"/>
      <c r="H33" s="45"/>
      <c r="I33" s="45"/>
      <c r="J33" s="45"/>
      <c r="K33" s="45"/>
      <c r="L33" s="45"/>
      <c r="M33" s="45"/>
      <c r="N33" s="45"/>
      <c r="O33" s="1"/>
      <c r="P33" s="1"/>
      <c r="Q33" s="1"/>
      <c r="R33" s="1"/>
      <c r="S33" s="1"/>
      <c r="T33" s="1"/>
      <c r="U33" s="1"/>
      <c r="V33" s="1"/>
      <c r="W33" s="1"/>
      <c r="X33" s="1"/>
      <c r="Y33" s="1"/>
      <c r="Z33" s="1"/>
      <c r="AA33" s="1"/>
    </row>
    <row r="34" spans="2:27" x14ac:dyDescent="0.25">
      <c r="B34" s="1"/>
      <c r="C34" s="45"/>
      <c r="D34" s="45"/>
      <c r="E34" s="45"/>
      <c r="F34" s="45"/>
      <c r="G34" s="45"/>
      <c r="H34" s="45"/>
      <c r="I34" s="45"/>
      <c r="J34" s="45"/>
      <c r="K34" s="45"/>
      <c r="L34" s="45"/>
      <c r="M34" s="45"/>
      <c r="N34" s="45"/>
      <c r="O34" s="1"/>
      <c r="P34" s="1"/>
      <c r="Q34" s="1"/>
      <c r="R34" s="1"/>
      <c r="S34" s="1"/>
      <c r="T34" s="1"/>
      <c r="U34" s="1"/>
      <c r="V34" s="1"/>
      <c r="W34" s="1"/>
      <c r="X34" s="1"/>
      <c r="Y34" s="1"/>
      <c r="Z34" s="1"/>
      <c r="AA34" s="1"/>
    </row>
    <row r="35" spans="2:27" x14ac:dyDescent="0.25">
      <c r="B35" s="1"/>
      <c r="C35" s="45"/>
      <c r="D35" s="45"/>
      <c r="E35" s="45"/>
      <c r="F35" s="45"/>
      <c r="G35" s="45"/>
      <c r="H35" s="45"/>
      <c r="I35" s="45"/>
      <c r="J35" s="45"/>
      <c r="K35" s="45"/>
      <c r="L35" s="45"/>
      <c r="M35" s="45"/>
      <c r="N35" s="45"/>
      <c r="O35" s="1"/>
      <c r="P35" s="1"/>
      <c r="Q35" s="1"/>
      <c r="R35" s="1"/>
      <c r="S35" s="1"/>
      <c r="T35" s="1"/>
      <c r="U35" s="1"/>
      <c r="V35" s="1"/>
      <c r="W35" s="1"/>
      <c r="X35" s="1"/>
      <c r="Y35" s="1"/>
      <c r="Z35" s="1"/>
      <c r="AA35" s="1"/>
    </row>
    <row r="36" spans="2:27" x14ac:dyDescent="0.25">
      <c r="B36" s="1"/>
      <c r="C36" s="45"/>
      <c r="D36" s="45"/>
      <c r="E36" s="45"/>
      <c r="F36" s="45"/>
      <c r="G36" s="45"/>
      <c r="H36" s="45"/>
      <c r="I36" s="45"/>
      <c r="J36" s="45"/>
      <c r="K36" s="45"/>
      <c r="L36" s="45"/>
      <c r="M36" s="45"/>
      <c r="N36" s="45"/>
      <c r="O36" s="1"/>
      <c r="P36" s="1"/>
      <c r="Q36" s="1"/>
      <c r="R36" s="1"/>
      <c r="S36" s="1"/>
      <c r="T36" s="1"/>
      <c r="U36" s="1"/>
      <c r="V36" s="1"/>
      <c r="W36" s="1"/>
      <c r="X36" s="1"/>
      <c r="Y36" s="1"/>
      <c r="Z36" s="1"/>
      <c r="AA36" s="1"/>
    </row>
    <row r="37" spans="2:27" x14ac:dyDescent="0.25">
      <c r="B37" s="1"/>
      <c r="C37" s="45"/>
      <c r="D37" s="45"/>
      <c r="E37" s="45"/>
      <c r="F37" s="45"/>
      <c r="G37" s="45"/>
      <c r="H37" s="45"/>
      <c r="I37" s="45"/>
      <c r="J37" s="45"/>
      <c r="K37" s="45"/>
      <c r="L37" s="45"/>
      <c r="M37" s="45"/>
      <c r="N37" s="45"/>
      <c r="O37" s="1"/>
      <c r="P37" s="1"/>
      <c r="Q37" s="1"/>
      <c r="R37" s="1"/>
      <c r="S37" s="1"/>
      <c r="T37" s="1"/>
      <c r="U37" s="1"/>
      <c r="V37" s="1"/>
      <c r="W37" s="1"/>
      <c r="X37" s="1"/>
      <c r="Y37" s="1"/>
      <c r="Z37" s="1"/>
      <c r="AA37" s="1"/>
    </row>
    <row r="38" spans="2:27" x14ac:dyDescent="0.25">
      <c r="B38" s="1"/>
      <c r="C38" s="45"/>
      <c r="D38" s="45"/>
      <c r="E38" s="45"/>
      <c r="F38" s="45"/>
      <c r="G38" s="45"/>
      <c r="H38" s="45"/>
      <c r="I38" s="45"/>
      <c r="J38" s="45"/>
      <c r="K38" s="45"/>
      <c r="L38" s="45"/>
      <c r="M38" s="45"/>
      <c r="N38" s="45"/>
      <c r="O38" s="1"/>
      <c r="P38" s="1"/>
      <c r="Q38" s="1"/>
      <c r="R38" s="1"/>
      <c r="S38" s="1"/>
      <c r="T38" s="1"/>
      <c r="U38" s="1"/>
      <c r="V38" s="1"/>
      <c r="W38" s="1"/>
      <c r="X38" s="1"/>
      <c r="Y38" s="1"/>
      <c r="Z38" s="1"/>
      <c r="AA38" s="1"/>
    </row>
    <row r="39" spans="2:27" x14ac:dyDescent="0.25">
      <c r="B39" s="1"/>
      <c r="C39" s="45"/>
      <c r="D39" s="45"/>
      <c r="E39" s="45"/>
      <c r="F39" s="45"/>
      <c r="G39" s="45"/>
      <c r="H39" s="45"/>
      <c r="I39" s="45"/>
      <c r="J39" s="45"/>
      <c r="K39" s="45"/>
      <c r="L39" s="45"/>
      <c r="M39" s="45"/>
      <c r="N39" s="45"/>
      <c r="O39" s="1"/>
      <c r="P39" s="1"/>
      <c r="Q39" s="1"/>
      <c r="R39" s="1"/>
      <c r="S39" s="1"/>
      <c r="T39" s="1"/>
      <c r="U39" s="1"/>
      <c r="V39" s="1"/>
      <c r="W39" s="1"/>
      <c r="X39" s="1"/>
      <c r="Y39" s="1"/>
      <c r="Z39" s="1"/>
      <c r="AA39" s="1"/>
    </row>
    <row r="40" spans="2:27" x14ac:dyDescent="0.25">
      <c r="B40" s="1"/>
      <c r="C40" s="45"/>
      <c r="D40" s="45"/>
      <c r="E40" s="45"/>
      <c r="F40" s="45"/>
      <c r="G40" s="45"/>
      <c r="H40" s="45"/>
      <c r="I40" s="45"/>
      <c r="J40" s="45"/>
      <c r="K40" s="45"/>
      <c r="L40" s="45"/>
      <c r="M40" s="45"/>
      <c r="N40" s="45"/>
      <c r="O40" s="1"/>
      <c r="P40" s="1"/>
      <c r="Q40" s="1"/>
      <c r="R40" s="1"/>
      <c r="S40" s="1"/>
      <c r="T40" s="1"/>
      <c r="U40" s="1"/>
      <c r="V40" s="1"/>
      <c r="W40" s="1"/>
      <c r="X40" s="1"/>
      <c r="Y40" s="1"/>
      <c r="Z40" s="1"/>
      <c r="AA40" s="1"/>
    </row>
    <row r="41" spans="2:27" x14ac:dyDescent="0.25">
      <c r="B41" s="1"/>
      <c r="C41" s="45"/>
      <c r="D41" s="45"/>
      <c r="E41" s="45"/>
      <c r="F41" s="45"/>
      <c r="G41" s="45"/>
      <c r="H41" s="45"/>
      <c r="I41" s="45"/>
      <c r="J41" s="45"/>
      <c r="K41" s="45"/>
      <c r="L41" s="45"/>
      <c r="M41" s="45"/>
      <c r="N41" s="45"/>
      <c r="O41" s="1"/>
      <c r="P41" s="1"/>
      <c r="Q41" s="1"/>
      <c r="R41" s="1"/>
      <c r="S41" s="1"/>
      <c r="T41" s="1"/>
      <c r="U41" s="1"/>
      <c r="V41" s="1"/>
      <c r="W41" s="1"/>
      <c r="X41" s="1"/>
      <c r="Y41" s="1"/>
      <c r="Z41" s="1"/>
      <c r="AA41" s="1"/>
    </row>
    <row r="42" spans="2:27" x14ac:dyDescent="0.25">
      <c r="B42" s="1"/>
      <c r="C42" s="45"/>
      <c r="D42" s="45"/>
      <c r="E42" s="45"/>
      <c r="F42" s="45"/>
      <c r="G42" s="45"/>
      <c r="H42" s="45"/>
      <c r="I42" s="45"/>
      <c r="J42" s="45"/>
      <c r="K42" s="45"/>
      <c r="L42" s="45"/>
      <c r="M42" s="45"/>
      <c r="N42" s="45"/>
      <c r="O42" s="1"/>
      <c r="P42" s="1"/>
      <c r="Q42" s="1"/>
      <c r="R42" s="1"/>
      <c r="S42" s="1"/>
      <c r="T42" s="1"/>
      <c r="U42" s="1"/>
      <c r="V42" s="1"/>
      <c r="W42" s="1"/>
      <c r="X42" s="1"/>
      <c r="Y42" s="1"/>
      <c r="Z42" s="1"/>
      <c r="AA42" s="1"/>
    </row>
    <row r="43" spans="2:27" x14ac:dyDescent="0.25">
      <c r="B43" s="1"/>
      <c r="C43" s="45"/>
      <c r="D43" s="45"/>
      <c r="E43" s="45"/>
      <c r="F43" s="45"/>
      <c r="G43" s="45"/>
      <c r="H43" s="45"/>
      <c r="I43" s="45"/>
      <c r="J43" s="45"/>
      <c r="K43" s="45"/>
      <c r="L43" s="45"/>
      <c r="M43" s="45"/>
      <c r="N43" s="45"/>
      <c r="O43" s="1"/>
      <c r="P43" s="1"/>
      <c r="Q43" s="1"/>
      <c r="R43" s="1"/>
      <c r="S43" s="1"/>
      <c r="T43" s="1"/>
      <c r="U43" s="1"/>
      <c r="V43" s="1"/>
      <c r="W43" s="1"/>
      <c r="X43" s="1"/>
      <c r="Y43" s="1"/>
      <c r="Z43" s="1"/>
      <c r="AA43" s="1"/>
    </row>
    <row r="44" spans="2:27" x14ac:dyDescent="0.25">
      <c r="B44" s="1"/>
      <c r="C44" s="45"/>
      <c r="D44" s="45"/>
      <c r="E44" s="45"/>
      <c r="F44" s="45"/>
      <c r="G44" s="45"/>
      <c r="H44" s="45"/>
      <c r="I44" s="45"/>
      <c r="J44" s="45"/>
      <c r="K44" s="45"/>
      <c r="L44" s="45"/>
      <c r="M44" s="45"/>
      <c r="N44" s="45"/>
      <c r="O44" s="1"/>
      <c r="P44" s="1"/>
      <c r="Q44" s="1"/>
      <c r="R44" s="1"/>
      <c r="S44" s="1"/>
      <c r="T44" s="1"/>
      <c r="U44" s="1"/>
      <c r="V44" s="1"/>
      <c r="W44" s="1"/>
      <c r="X44" s="1"/>
      <c r="Y44" s="1"/>
      <c r="Z44" s="1"/>
      <c r="AA44" s="1"/>
    </row>
    <row r="45" spans="2:27" x14ac:dyDescent="0.25">
      <c r="B45" s="1"/>
      <c r="C45" s="45"/>
      <c r="D45" s="45"/>
      <c r="E45" s="45"/>
      <c r="F45" s="45"/>
      <c r="G45" s="45"/>
      <c r="H45" s="45"/>
      <c r="I45" s="45"/>
      <c r="J45" s="45"/>
      <c r="K45" s="45"/>
      <c r="L45" s="45"/>
      <c r="M45" s="45"/>
      <c r="N45" s="45"/>
      <c r="O45" s="1"/>
      <c r="P45" s="1"/>
      <c r="Q45" s="1"/>
      <c r="R45" s="1"/>
      <c r="S45" s="1"/>
      <c r="T45" s="1"/>
      <c r="U45" s="1"/>
      <c r="V45" s="1"/>
      <c r="W45" s="1"/>
      <c r="X45" s="1"/>
      <c r="Y45" s="1"/>
      <c r="Z45" s="1"/>
      <c r="AA45" s="1"/>
    </row>
    <row r="46" spans="2:27" x14ac:dyDescent="0.25">
      <c r="B46" s="1"/>
      <c r="C46" s="45"/>
      <c r="D46" s="45"/>
      <c r="E46" s="45"/>
      <c r="F46" s="45"/>
      <c r="G46" s="45"/>
      <c r="H46" s="45"/>
      <c r="I46" s="45"/>
      <c r="J46" s="45"/>
      <c r="K46" s="45"/>
      <c r="L46" s="45"/>
      <c r="M46" s="45"/>
      <c r="N46" s="45"/>
      <c r="O46" s="1"/>
      <c r="P46" s="1"/>
      <c r="Q46" s="1"/>
      <c r="R46" s="1"/>
      <c r="S46" s="1"/>
      <c r="T46" s="1"/>
      <c r="U46" s="1"/>
      <c r="V46" s="1"/>
      <c r="W46" s="1"/>
      <c r="X46" s="1"/>
      <c r="Y46" s="1"/>
      <c r="Z46" s="1"/>
      <c r="AA46" s="1"/>
    </row>
    <row r="47" spans="2:27" x14ac:dyDescent="0.25">
      <c r="B47" s="1"/>
      <c r="C47" s="45"/>
      <c r="D47" s="45"/>
      <c r="E47" s="45"/>
      <c r="F47" s="45"/>
      <c r="G47" s="45"/>
      <c r="H47" s="45"/>
      <c r="I47" s="45"/>
      <c r="J47" s="45"/>
      <c r="K47" s="45"/>
      <c r="L47" s="45"/>
      <c r="M47" s="45"/>
      <c r="N47" s="45"/>
      <c r="O47" s="1"/>
      <c r="P47" s="1"/>
      <c r="Q47" s="1"/>
      <c r="R47" s="1"/>
      <c r="S47" s="1"/>
      <c r="T47" s="1"/>
      <c r="U47" s="1"/>
      <c r="V47" s="1"/>
      <c r="W47" s="1"/>
      <c r="X47" s="1"/>
      <c r="Y47" s="1"/>
      <c r="Z47" s="1"/>
      <c r="AA47" s="1"/>
    </row>
    <row r="48" spans="2:27" x14ac:dyDescent="0.25">
      <c r="B48" s="1"/>
      <c r="C48" s="45"/>
      <c r="D48" s="45"/>
      <c r="E48" s="45"/>
      <c r="F48" s="45"/>
      <c r="G48" s="45"/>
      <c r="H48" s="45"/>
      <c r="I48" s="45"/>
      <c r="J48" s="45"/>
      <c r="K48" s="45"/>
      <c r="L48" s="45"/>
      <c r="M48" s="45"/>
      <c r="N48" s="45"/>
      <c r="O48" s="1"/>
      <c r="P48" s="1"/>
      <c r="Q48" s="1"/>
      <c r="R48" s="1"/>
      <c r="S48" s="1"/>
      <c r="T48" s="1"/>
      <c r="U48" s="1"/>
      <c r="V48" s="1"/>
      <c r="W48" s="1"/>
      <c r="X48" s="1"/>
      <c r="Y48" s="1"/>
      <c r="Z48" s="1"/>
      <c r="AA48" s="1"/>
    </row>
    <row r="49" spans="2:27" x14ac:dyDescent="0.25">
      <c r="B49" s="1"/>
      <c r="C49" s="45"/>
      <c r="D49" s="45"/>
      <c r="E49" s="45"/>
      <c r="F49" s="45"/>
      <c r="G49" s="45"/>
      <c r="H49" s="45"/>
      <c r="I49" s="45"/>
      <c r="J49" s="45"/>
      <c r="K49" s="45"/>
      <c r="L49" s="45"/>
      <c r="M49" s="45"/>
      <c r="N49" s="45"/>
      <c r="O49" s="1"/>
      <c r="P49" s="1"/>
      <c r="Q49" s="1"/>
      <c r="R49" s="1"/>
      <c r="S49" s="1"/>
      <c r="T49" s="1"/>
      <c r="U49" s="1"/>
      <c r="V49" s="1"/>
      <c r="W49" s="1"/>
      <c r="X49" s="1"/>
      <c r="Y49" s="1"/>
      <c r="Z49" s="1"/>
      <c r="AA49" s="1"/>
    </row>
    <row r="50" spans="2:27" ht="15.75" thickBot="1" x14ac:dyDescent="0.3">
      <c r="B50" s="1"/>
      <c r="C50" s="115" t="s">
        <v>22</v>
      </c>
      <c r="D50" s="115"/>
      <c r="E50" s="115"/>
      <c r="F50" s="115"/>
      <c r="G50" s="45"/>
      <c r="H50" s="45"/>
      <c r="I50" s="45"/>
      <c r="J50" s="45"/>
      <c r="K50" s="45"/>
      <c r="L50" s="45"/>
      <c r="M50" s="45"/>
      <c r="N50" s="45"/>
      <c r="O50" s="1"/>
      <c r="P50" s="1"/>
      <c r="Q50" s="1"/>
      <c r="R50" s="1"/>
      <c r="S50" s="1"/>
      <c r="T50" s="1"/>
      <c r="U50" s="1"/>
      <c r="V50" s="1"/>
      <c r="W50" s="1"/>
      <c r="X50" s="1"/>
      <c r="Y50" s="1"/>
      <c r="Z50" s="1"/>
      <c r="AA50" s="1"/>
    </row>
    <row r="51" spans="2:27" ht="15.75" thickBot="1" x14ac:dyDescent="0.3">
      <c r="B51" s="49" t="s">
        <v>19</v>
      </c>
      <c r="C51" s="48">
        <f>C28</f>
        <v>44562</v>
      </c>
      <c r="D51" s="48">
        <f t="shared" ref="D51:N51" si="3">D28</f>
        <v>44593</v>
      </c>
      <c r="E51" s="48">
        <f t="shared" si="3"/>
        <v>44624</v>
      </c>
      <c r="F51" s="48">
        <f t="shared" si="3"/>
        <v>44655</v>
      </c>
      <c r="G51" s="48">
        <f t="shared" si="3"/>
        <v>44686</v>
      </c>
      <c r="H51" s="48">
        <f t="shared" si="3"/>
        <v>44717</v>
      </c>
      <c r="I51" s="48">
        <f t="shared" si="3"/>
        <v>44748</v>
      </c>
      <c r="J51" s="48">
        <f t="shared" si="3"/>
        <v>44779</v>
      </c>
      <c r="K51" s="48">
        <f t="shared" si="3"/>
        <v>44810</v>
      </c>
      <c r="L51" s="48">
        <f t="shared" si="3"/>
        <v>44841</v>
      </c>
      <c r="M51" s="48">
        <f t="shared" si="3"/>
        <v>44872</v>
      </c>
      <c r="N51" s="48">
        <f t="shared" si="3"/>
        <v>44903</v>
      </c>
      <c r="O51" s="1"/>
      <c r="P51" s="1"/>
      <c r="Q51" s="1"/>
      <c r="R51" s="1"/>
      <c r="S51" s="1"/>
      <c r="T51" s="1"/>
      <c r="U51" s="1"/>
      <c r="V51" s="1"/>
      <c r="W51" s="1"/>
      <c r="X51" s="1"/>
      <c r="Y51" s="1"/>
      <c r="Z51" s="1"/>
      <c r="AA51" s="1"/>
    </row>
    <row r="52" spans="2:27" ht="3.75" customHeight="1" x14ac:dyDescent="0.25">
      <c r="B52" s="1"/>
      <c r="C52" s="45"/>
      <c r="D52" s="45"/>
      <c r="E52" s="45"/>
      <c r="F52" s="45"/>
      <c r="G52" s="45"/>
      <c r="H52" s="45"/>
      <c r="I52" s="45"/>
      <c r="J52" s="45"/>
      <c r="K52" s="45"/>
      <c r="L52" s="45"/>
      <c r="M52" s="45"/>
      <c r="N52" s="45"/>
      <c r="O52" s="1"/>
      <c r="P52" s="1"/>
      <c r="Q52" s="1"/>
      <c r="R52" s="1"/>
      <c r="S52" s="1"/>
      <c r="T52" s="1"/>
      <c r="U52" s="1"/>
      <c r="V52" s="1"/>
      <c r="W52" s="1"/>
      <c r="X52" s="1"/>
      <c r="Y52" s="1"/>
      <c r="Z52" s="1"/>
      <c r="AA52" s="1"/>
    </row>
    <row r="53" spans="2:27" x14ac:dyDescent="0.25">
      <c r="B53" s="50" t="s">
        <v>23</v>
      </c>
      <c r="C53" s="52">
        <f>'L 1'!$N$6</f>
        <v>0</v>
      </c>
      <c r="D53" s="52">
        <f>'L 2'!$N$6</f>
        <v>0</v>
      </c>
      <c r="E53" s="52">
        <f>'L 3'!$N$6</f>
        <v>0</v>
      </c>
      <c r="F53" s="52">
        <f>'L 4'!$N$6</f>
        <v>0</v>
      </c>
      <c r="G53" s="52">
        <f>'L 5'!$N$6</f>
        <v>0</v>
      </c>
      <c r="H53" s="52">
        <f>'L 6'!$N$6</f>
        <v>0</v>
      </c>
      <c r="I53" s="52">
        <f>'L 7'!$N$6</f>
        <v>0</v>
      </c>
      <c r="J53" s="52">
        <f>'L 8'!$N$6</f>
        <v>0</v>
      </c>
      <c r="K53" s="52">
        <f>'L 9'!$N$6</f>
        <v>0</v>
      </c>
      <c r="L53" s="52">
        <f>'L 10'!$N$6</f>
        <v>0</v>
      </c>
      <c r="M53" s="52">
        <f>'L 11'!$N$6</f>
        <v>0</v>
      </c>
      <c r="N53" s="52">
        <f>'L 12'!$N$6</f>
        <v>0</v>
      </c>
      <c r="O53" s="1"/>
      <c r="P53" s="1"/>
      <c r="Q53" s="1"/>
      <c r="R53" s="1"/>
      <c r="S53" s="1"/>
      <c r="T53" s="1"/>
      <c r="U53" s="1"/>
      <c r="V53" s="1"/>
      <c r="W53" s="1"/>
      <c r="X53" s="1"/>
      <c r="Y53" s="1"/>
      <c r="Z53" s="1"/>
      <c r="AA53" s="1"/>
    </row>
    <row r="54" spans="2:27" x14ac:dyDescent="0.25">
      <c r="B54" s="1"/>
      <c r="C54" s="45"/>
      <c r="D54" s="45"/>
      <c r="E54" s="45"/>
      <c r="F54" s="45"/>
      <c r="G54" s="45"/>
      <c r="H54" s="45"/>
      <c r="I54" s="45"/>
      <c r="J54" s="45"/>
      <c r="K54" s="45"/>
      <c r="L54" s="45"/>
      <c r="M54" s="45"/>
      <c r="N54" s="45"/>
      <c r="O54" s="1"/>
      <c r="P54" s="1"/>
      <c r="Q54" s="1"/>
      <c r="R54" s="1"/>
      <c r="S54" s="1"/>
      <c r="T54" s="1"/>
      <c r="U54" s="1"/>
      <c r="V54" s="1"/>
      <c r="W54" s="1"/>
      <c r="X54" s="1"/>
      <c r="Y54" s="1"/>
      <c r="Z54" s="1"/>
      <c r="AA54" s="1"/>
    </row>
    <row r="55" spans="2:27" x14ac:dyDescent="0.25">
      <c r="B55" s="1"/>
      <c r="C55" s="45"/>
      <c r="D55" s="45"/>
      <c r="E55" s="45"/>
      <c r="F55" s="45"/>
      <c r="G55" s="45"/>
      <c r="H55" s="45"/>
      <c r="I55" s="45"/>
      <c r="J55" s="45"/>
      <c r="K55" s="45"/>
      <c r="L55" s="45"/>
      <c r="M55" s="45"/>
      <c r="N55" s="45"/>
      <c r="O55" s="1"/>
      <c r="P55" s="1"/>
      <c r="Q55" s="1"/>
      <c r="R55" s="1"/>
      <c r="S55" s="1"/>
      <c r="T55" s="1"/>
      <c r="U55" s="1"/>
      <c r="V55" s="1"/>
      <c r="W55" s="1"/>
      <c r="X55" s="1"/>
      <c r="Y55" s="1"/>
      <c r="Z55" s="1"/>
      <c r="AA55" s="1"/>
    </row>
    <row r="56" spans="2:27" x14ac:dyDescent="0.25">
      <c r="B56" s="1"/>
      <c r="C56" s="45"/>
      <c r="D56" s="45"/>
      <c r="E56" s="45"/>
      <c r="F56" s="45"/>
      <c r="G56" s="45"/>
      <c r="H56" s="45"/>
      <c r="I56" s="45"/>
      <c r="J56" s="45"/>
      <c r="K56" s="45"/>
      <c r="L56" s="45"/>
      <c r="M56" s="45"/>
      <c r="N56" s="45"/>
      <c r="O56" s="1"/>
      <c r="P56" s="1"/>
      <c r="Q56" s="1"/>
      <c r="R56" s="1"/>
      <c r="S56" s="1"/>
      <c r="T56" s="1"/>
      <c r="U56" s="1"/>
      <c r="V56" s="1"/>
      <c r="W56" s="1"/>
      <c r="X56" s="1"/>
      <c r="Y56" s="1"/>
      <c r="Z56" s="1"/>
      <c r="AA56" s="1"/>
    </row>
    <row r="57" spans="2:27" x14ac:dyDescent="0.25">
      <c r="B57" s="1"/>
      <c r="C57" s="45"/>
      <c r="D57" s="45"/>
      <c r="E57" s="45"/>
      <c r="F57" s="45"/>
      <c r="G57" s="45"/>
      <c r="H57" s="45"/>
      <c r="I57" s="45"/>
      <c r="J57" s="45"/>
      <c r="K57" s="45"/>
      <c r="L57" s="45"/>
      <c r="M57" s="45"/>
      <c r="N57" s="45"/>
      <c r="O57" s="1"/>
      <c r="P57" s="1"/>
      <c r="Q57" s="1"/>
      <c r="R57" s="1"/>
      <c r="S57" s="1"/>
      <c r="T57" s="1"/>
      <c r="U57" s="1"/>
      <c r="V57" s="1"/>
      <c r="W57" s="1"/>
      <c r="X57" s="1"/>
      <c r="Y57" s="1"/>
      <c r="Z57" s="1"/>
      <c r="AA57" s="1"/>
    </row>
    <row r="58" spans="2:27" x14ac:dyDescent="0.25">
      <c r="B58" s="1"/>
      <c r="C58" s="45"/>
      <c r="D58" s="45"/>
      <c r="E58" s="45"/>
      <c r="F58" s="45"/>
      <c r="G58" s="45"/>
      <c r="H58" s="45"/>
      <c r="I58" s="45"/>
      <c r="J58" s="45"/>
      <c r="K58" s="45"/>
      <c r="L58" s="45"/>
      <c r="M58" s="45"/>
      <c r="N58" s="45"/>
      <c r="O58" s="1"/>
      <c r="P58" s="1"/>
      <c r="Q58" s="1"/>
      <c r="R58" s="1"/>
      <c r="S58" s="1"/>
      <c r="T58" s="1"/>
      <c r="U58" s="1"/>
      <c r="V58" s="1"/>
      <c r="W58" s="1"/>
      <c r="X58" s="1"/>
      <c r="Y58" s="1"/>
      <c r="Z58" s="1"/>
      <c r="AA58" s="1"/>
    </row>
    <row r="59" spans="2:27" x14ac:dyDescent="0.25">
      <c r="B59" s="1"/>
      <c r="C59" s="45"/>
      <c r="D59" s="45"/>
      <c r="E59" s="45"/>
      <c r="F59" s="45"/>
      <c r="G59" s="45"/>
      <c r="H59" s="45"/>
      <c r="I59" s="45"/>
      <c r="J59" s="45"/>
      <c r="K59" s="45"/>
      <c r="L59" s="45"/>
      <c r="M59" s="45"/>
      <c r="N59" s="45"/>
      <c r="O59" s="1"/>
      <c r="P59" s="1"/>
      <c r="Q59" s="1"/>
      <c r="R59" s="1"/>
      <c r="S59" s="1"/>
      <c r="T59" s="1"/>
      <c r="U59" s="1"/>
      <c r="V59" s="1"/>
      <c r="W59" s="1"/>
      <c r="X59" s="1"/>
      <c r="Y59" s="1"/>
      <c r="Z59" s="1"/>
      <c r="AA59" s="1"/>
    </row>
    <row r="60" spans="2:27" x14ac:dyDescent="0.25">
      <c r="B60" s="1"/>
      <c r="C60" s="45"/>
      <c r="D60" s="45"/>
      <c r="E60" s="45"/>
      <c r="F60" s="45"/>
      <c r="G60" s="45"/>
      <c r="H60" s="45"/>
      <c r="I60" s="45"/>
      <c r="J60" s="45"/>
      <c r="K60" s="45"/>
      <c r="L60" s="45"/>
      <c r="M60" s="45"/>
      <c r="N60" s="45"/>
      <c r="O60" s="1"/>
      <c r="P60" s="1"/>
      <c r="Q60" s="1"/>
      <c r="R60" s="1"/>
      <c r="S60" s="1"/>
      <c r="T60" s="1"/>
      <c r="U60" s="1"/>
      <c r="V60" s="1"/>
      <c r="W60" s="1"/>
      <c r="X60" s="1"/>
      <c r="Y60" s="1"/>
      <c r="Z60" s="1"/>
      <c r="AA60" s="1"/>
    </row>
    <row r="61" spans="2:27" x14ac:dyDescent="0.25">
      <c r="B61" s="1"/>
      <c r="C61" s="45"/>
      <c r="D61" s="45"/>
      <c r="E61" s="45"/>
      <c r="F61" s="45"/>
      <c r="G61" s="45"/>
      <c r="H61" s="45"/>
      <c r="I61" s="45"/>
      <c r="J61" s="45"/>
      <c r="K61" s="45"/>
      <c r="L61" s="45"/>
      <c r="M61" s="45"/>
      <c r="N61" s="45"/>
      <c r="O61" s="1"/>
      <c r="P61" s="1"/>
      <c r="Q61" s="1"/>
      <c r="R61" s="1"/>
      <c r="S61" s="1"/>
      <c r="T61" s="1"/>
      <c r="U61" s="1"/>
      <c r="V61" s="1"/>
      <c r="W61" s="1"/>
      <c r="X61" s="1"/>
      <c r="Y61" s="1"/>
      <c r="Z61" s="1"/>
      <c r="AA61" s="1"/>
    </row>
    <row r="62" spans="2:27" x14ac:dyDescent="0.25">
      <c r="B62" s="1"/>
      <c r="C62" s="117" t="s">
        <v>27</v>
      </c>
      <c r="D62" s="117"/>
      <c r="E62" s="117"/>
      <c r="F62" s="117"/>
      <c r="G62" s="45"/>
      <c r="H62" s="45"/>
      <c r="I62" s="45"/>
      <c r="J62" s="45"/>
      <c r="K62" s="45"/>
      <c r="L62" s="45"/>
      <c r="M62" s="45"/>
      <c r="N62" s="45"/>
      <c r="O62" s="1"/>
      <c r="P62" s="1"/>
      <c r="Q62" s="1"/>
      <c r="R62" s="1"/>
      <c r="S62" s="1"/>
      <c r="T62" s="1"/>
      <c r="U62" s="1"/>
      <c r="V62" s="1"/>
      <c r="W62" s="1"/>
      <c r="X62" s="1"/>
      <c r="Y62" s="1"/>
      <c r="Z62" s="1"/>
      <c r="AA62" s="1"/>
    </row>
    <row r="63" spans="2:27" x14ac:dyDescent="0.25">
      <c r="B63" s="1"/>
      <c r="C63" s="119" t="str">
        <f>C98</f>
        <v>Ținta finala de economisire pentru un an de utilizare a aplicatiei a fost stabilita la valoarea de 000 lei suma lunara necesara a fi depusa in conturile de economii fiind de 000 lei.</v>
      </c>
      <c r="D63" s="119"/>
      <c r="E63" s="119"/>
      <c r="F63" s="119"/>
      <c r="G63" s="119"/>
      <c r="H63" s="119"/>
      <c r="I63" s="119"/>
      <c r="J63" s="119"/>
      <c r="K63" s="119"/>
      <c r="L63" s="119"/>
      <c r="M63" s="119"/>
      <c r="N63" s="119"/>
      <c r="O63" s="1"/>
      <c r="P63" s="1"/>
      <c r="Q63" s="1"/>
      <c r="R63" s="1"/>
      <c r="S63" s="1"/>
      <c r="T63" s="1"/>
      <c r="U63" s="1"/>
      <c r="V63" s="1"/>
      <c r="W63" s="1"/>
      <c r="X63" s="1"/>
      <c r="Y63" s="1"/>
      <c r="Z63" s="1"/>
      <c r="AA63" s="1"/>
    </row>
    <row r="64" spans="2:27" x14ac:dyDescent="0.25">
      <c r="B64" s="1"/>
      <c r="C64" s="119"/>
      <c r="D64" s="119"/>
      <c r="E64" s="119"/>
      <c r="F64" s="119"/>
      <c r="G64" s="119"/>
      <c r="H64" s="119"/>
      <c r="I64" s="119"/>
      <c r="J64" s="119"/>
      <c r="K64" s="119"/>
      <c r="L64" s="119"/>
      <c r="M64" s="119"/>
      <c r="N64" s="119"/>
      <c r="O64" s="1"/>
      <c r="P64" s="1"/>
      <c r="Q64" s="1"/>
      <c r="R64" s="1"/>
      <c r="S64" s="1"/>
      <c r="T64" s="1"/>
      <c r="U64" s="1"/>
      <c r="V64" s="1"/>
      <c r="W64" s="1"/>
      <c r="X64" s="1"/>
      <c r="Y64" s="1"/>
      <c r="Z64" s="1"/>
      <c r="AA64" s="1"/>
    </row>
    <row r="65" spans="1:27" x14ac:dyDescent="0.25">
      <c r="B65" s="1"/>
      <c r="C65" s="117" t="s">
        <v>28</v>
      </c>
      <c r="D65" s="117"/>
      <c r="E65" s="117"/>
      <c r="F65" s="117"/>
      <c r="G65" s="45"/>
      <c r="H65" s="45"/>
      <c r="I65" s="45"/>
      <c r="J65" s="45"/>
      <c r="K65" s="45"/>
      <c r="L65" s="45"/>
      <c r="M65" s="45"/>
      <c r="N65" s="45"/>
      <c r="O65" s="1"/>
      <c r="P65" s="1"/>
      <c r="Q65" s="1"/>
      <c r="R65" s="1"/>
      <c r="S65" s="1"/>
      <c r="T65" s="1"/>
      <c r="U65" s="1"/>
      <c r="V65" s="1"/>
      <c r="W65" s="1"/>
      <c r="X65" s="1"/>
      <c r="Y65" s="1"/>
      <c r="Z65" s="1"/>
      <c r="AA65" s="1"/>
    </row>
    <row r="66" spans="1:27" x14ac:dyDescent="0.25">
      <c r="B66" s="1"/>
      <c r="C66" s="118" t="str">
        <f>C103</f>
        <v>Valoarea totala a economiilor realizate pana in acest moment este de 000 lei in conturile de economii existand in prezent o rezerva financiara in valoare de  000 lei.</v>
      </c>
      <c r="D66" s="118"/>
      <c r="E66" s="118"/>
      <c r="F66" s="118"/>
      <c r="G66" s="118"/>
      <c r="H66" s="118"/>
      <c r="I66" s="118"/>
      <c r="J66" s="118"/>
      <c r="K66" s="118"/>
      <c r="L66" s="118"/>
      <c r="M66" s="118"/>
      <c r="N66" s="118"/>
      <c r="O66" s="1"/>
      <c r="P66" s="1"/>
      <c r="Q66" s="1"/>
      <c r="R66" s="1"/>
      <c r="S66" s="1"/>
      <c r="T66" s="1"/>
      <c r="U66" s="1"/>
      <c r="V66" s="1"/>
      <c r="W66" s="1"/>
      <c r="X66" s="1"/>
      <c r="Y66" s="1"/>
      <c r="Z66" s="1"/>
      <c r="AA66" s="1"/>
    </row>
    <row r="67" spans="1:27" x14ac:dyDescent="0.25">
      <c r="B67" s="1"/>
      <c r="C67" s="118"/>
      <c r="D67" s="118"/>
      <c r="E67" s="118"/>
      <c r="F67" s="118"/>
      <c r="G67" s="118"/>
      <c r="H67" s="118"/>
      <c r="I67" s="118"/>
      <c r="J67" s="118"/>
      <c r="K67" s="118"/>
      <c r="L67" s="118"/>
      <c r="M67" s="118"/>
      <c r="N67" s="118"/>
      <c r="O67" s="1"/>
      <c r="P67" s="1"/>
      <c r="Q67" s="1"/>
      <c r="R67" s="1"/>
      <c r="S67" s="1"/>
      <c r="T67" s="1"/>
      <c r="U67" s="1"/>
      <c r="V67" s="1"/>
      <c r="W67" s="1"/>
      <c r="X67" s="1"/>
      <c r="Y67" s="1"/>
      <c r="Z67" s="1"/>
      <c r="AA67" s="1"/>
    </row>
    <row r="68" spans="1:27" x14ac:dyDescent="0.25">
      <c r="B68" s="1"/>
      <c r="C68" s="45"/>
      <c r="D68" s="45"/>
      <c r="E68" s="45"/>
      <c r="F68" s="45"/>
      <c r="G68" s="45"/>
      <c r="H68" s="45"/>
      <c r="I68" s="45"/>
      <c r="J68" s="45"/>
      <c r="K68" s="45"/>
      <c r="L68" s="45"/>
      <c r="M68" s="45"/>
      <c r="N68" s="45"/>
      <c r="O68" s="1"/>
      <c r="P68" s="1"/>
      <c r="Q68" s="1"/>
      <c r="R68" s="1"/>
      <c r="S68" s="1"/>
      <c r="T68" s="1"/>
      <c r="U68" s="1"/>
      <c r="V68" s="1"/>
      <c r="W68" s="1"/>
      <c r="X68" s="1"/>
      <c r="Y68" s="1"/>
      <c r="Z68" s="1"/>
      <c r="AA68" s="1"/>
    </row>
    <row r="69" spans="1:27" x14ac:dyDescent="0.25">
      <c r="B69" s="1"/>
      <c r="C69" s="65" t="s">
        <v>40</v>
      </c>
      <c r="D69" s="45"/>
      <c r="E69" s="45"/>
      <c r="F69" s="45"/>
      <c r="G69" s="45"/>
      <c r="H69" s="45"/>
      <c r="I69" s="45"/>
      <c r="J69" s="45"/>
      <c r="K69" s="45"/>
      <c r="L69" s="45"/>
      <c r="M69" s="45"/>
      <c r="N69" s="45"/>
      <c r="O69" s="1"/>
      <c r="P69" s="1"/>
      <c r="Q69" s="1"/>
      <c r="R69" s="1"/>
      <c r="S69" s="1"/>
      <c r="T69" s="1"/>
      <c r="U69" s="1"/>
      <c r="V69" s="1"/>
      <c r="W69" s="1"/>
      <c r="X69" s="1"/>
      <c r="Y69" s="1"/>
      <c r="Z69" s="1"/>
      <c r="AA69" s="1"/>
    </row>
    <row r="70" spans="1:27" x14ac:dyDescent="0.25">
      <c r="B70" s="1"/>
      <c r="C70" s="45"/>
      <c r="D70" s="45"/>
      <c r="E70" s="45"/>
      <c r="F70" s="45"/>
      <c r="G70" s="45"/>
      <c r="H70" s="45"/>
      <c r="I70" s="45"/>
      <c r="J70" s="45"/>
      <c r="K70" s="45"/>
      <c r="L70" s="45"/>
      <c r="M70" s="45"/>
      <c r="N70" s="45"/>
      <c r="O70" s="1"/>
      <c r="P70" s="1"/>
      <c r="Q70" s="1"/>
      <c r="R70" s="1"/>
      <c r="S70" s="1"/>
      <c r="T70" s="1"/>
      <c r="U70" s="1"/>
      <c r="V70" s="1"/>
      <c r="W70" s="1"/>
      <c r="X70" s="1"/>
      <c r="Y70" s="1"/>
      <c r="Z70" s="1"/>
      <c r="AA70" s="1"/>
    </row>
    <row r="71" spans="1:27" x14ac:dyDescent="0.25">
      <c r="B71" s="1"/>
      <c r="C71" s="45"/>
      <c r="D71" s="45"/>
      <c r="E71" s="45"/>
      <c r="F71" s="45"/>
      <c r="G71" s="45"/>
      <c r="H71" s="45"/>
      <c r="I71" s="45"/>
      <c r="J71" s="45"/>
      <c r="K71" s="45"/>
      <c r="L71" s="45"/>
      <c r="M71" s="45"/>
      <c r="N71" s="45"/>
      <c r="O71" s="1"/>
      <c r="P71" s="1"/>
      <c r="Q71" s="1"/>
      <c r="R71" s="1"/>
      <c r="S71" s="1"/>
      <c r="T71" s="1"/>
      <c r="U71" s="1"/>
      <c r="V71" s="1"/>
      <c r="W71" s="1"/>
      <c r="X71" s="1"/>
      <c r="Y71" s="1"/>
      <c r="Z71" s="1"/>
      <c r="AA71" s="1"/>
    </row>
    <row r="72" spans="1:27" x14ac:dyDescent="0.25">
      <c r="B72" s="1"/>
      <c r="C72" s="45"/>
      <c r="D72" s="45"/>
      <c r="E72" s="45"/>
      <c r="F72" s="45"/>
      <c r="G72" s="45"/>
      <c r="H72" s="45"/>
      <c r="I72" s="45"/>
      <c r="J72" s="45"/>
      <c r="K72" s="45"/>
      <c r="L72" s="45"/>
      <c r="M72" s="45"/>
      <c r="N72" s="45"/>
      <c r="O72" s="1"/>
      <c r="P72" s="1"/>
      <c r="Q72" s="1"/>
      <c r="R72" s="1"/>
      <c r="S72" s="1"/>
      <c r="T72" s="1"/>
      <c r="U72" s="1"/>
      <c r="V72" s="1"/>
      <c r="W72" s="1"/>
      <c r="X72" s="1"/>
      <c r="Y72" s="1"/>
      <c r="Z72" s="1"/>
      <c r="AA72" s="1"/>
    </row>
    <row r="73" spans="1:27" x14ac:dyDescent="0.25">
      <c r="B73" s="1"/>
      <c r="C73" s="45"/>
      <c r="D73" s="45"/>
      <c r="E73" s="45"/>
      <c r="F73" s="45"/>
      <c r="G73" s="45"/>
      <c r="H73" s="45"/>
      <c r="I73" s="45"/>
      <c r="J73" s="45"/>
      <c r="K73" s="45"/>
      <c r="L73" s="45"/>
      <c r="M73" s="45"/>
      <c r="N73" s="45"/>
      <c r="O73" s="1"/>
      <c r="P73" s="1"/>
      <c r="Q73" s="1"/>
      <c r="R73" s="1"/>
      <c r="S73" s="1"/>
      <c r="T73" s="1"/>
      <c r="U73" s="1"/>
      <c r="V73" s="1"/>
      <c r="W73" s="1"/>
      <c r="X73" s="1"/>
      <c r="Y73" s="1"/>
      <c r="Z73" s="1"/>
      <c r="AA73" s="1"/>
    </row>
    <row r="74" spans="1:27" x14ac:dyDescent="0.25">
      <c r="B74" s="1"/>
      <c r="C74" s="45"/>
      <c r="D74" s="45"/>
      <c r="E74" s="45"/>
      <c r="F74" s="45"/>
      <c r="G74" s="45"/>
      <c r="H74" s="45"/>
      <c r="I74" s="45"/>
      <c r="J74" s="45"/>
      <c r="K74" s="45"/>
      <c r="L74" s="45"/>
      <c r="M74" s="45"/>
      <c r="N74" s="45"/>
      <c r="O74" s="1"/>
      <c r="P74" s="1"/>
      <c r="Q74" s="1"/>
      <c r="R74" s="1"/>
      <c r="S74" s="1"/>
      <c r="T74" s="1"/>
      <c r="U74" s="1"/>
      <c r="V74" s="1"/>
      <c r="W74" s="1"/>
      <c r="X74" s="1"/>
      <c r="Y74" s="1"/>
      <c r="Z74" s="1"/>
      <c r="AA74" s="1"/>
    </row>
    <row r="75" spans="1:27" x14ac:dyDescent="0.25">
      <c r="B75" s="1"/>
      <c r="C75" s="45"/>
      <c r="D75" s="45"/>
      <c r="E75" s="45"/>
      <c r="F75" s="45"/>
      <c r="G75" s="45"/>
      <c r="H75" s="45"/>
      <c r="I75" s="45"/>
      <c r="J75" s="45"/>
      <c r="K75" s="45"/>
      <c r="L75" s="45"/>
      <c r="M75" s="45"/>
      <c r="N75" s="45"/>
      <c r="O75" s="1"/>
      <c r="P75" s="1"/>
      <c r="Q75" s="1"/>
      <c r="R75" s="1"/>
      <c r="S75" s="1"/>
      <c r="T75" s="1"/>
      <c r="U75" s="1"/>
      <c r="V75" s="1"/>
      <c r="W75" s="1"/>
      <c r="X75" s="1"/>
      <c r="Y75" s="1"/>
      <c r="Z75" s="1"/>
      <c r="AA75" s="1"/>
    </row>
    <row r="76" spans="1:27" s="72" customFormat="1" x14ac:dyDescent="0.25">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spans="1:27" s="56" customFormat="1" x14ac:dyDescent="0.25">
      <c r="A77" s="47"/>
      <c r="B77" s="47"/>
      <c r="C77" s="59">
        <f>C14</f>
        <v>44562</v>
      </c>
      <c r="D77" s="59">
        <f t="shared" ref="D77:N77" si="4">D14</f>
        <v>44593</v>
      </c>
      <c r="E77" s="59">
        <f t="shared" si="4"/>
        <v>44624</v>
      </c>
      <c r="F77" s="59">
        <f t="shared" si="4"/>
        <v>44655</v>
      </c>
      <c r="G77" s="59">
        <f t="shared" si="4"/>
        <v>44686</v>
      </c>
      <c r="H77" s="59">
        <f t="shared" si="4"/>
        <v>44717</v>
      </c>
      <c r="I77" s="59">
        <f t="shared" si="4"/>
        <v>44748</v>
      </c>
      <c r="J77" s="59">
        <f t="shared" si="4"/>
        <v>44779</v>
      </c>
      <c r="K77" s="59">
        <f t="shared" si="4"/>
        <v>44810</v>
      </c>
      <c r="L77" s="59">
        <f t="shared" si="4"/>
        <v>44841</v>
      </c>
      <c r="M77" s="59">
        <f t="shared" si="4"/>
        <v>44872</v>
      </c>
      <c r="N77" s="59">
        <f t="shared" si="4"/>
        <v>44903</v>
      </c>
      <c r="O77" s="47"/>
      <c r="P77" s="47"/>
      <c r="Q77" s="47"/>
      <c r="R77" s="47"/>
      <c r="S77" s="47"/>
      <c r="T77" s="47"/>
      <c r="U77" s="47"/>
      <c r="V77" s="47"/>
      <c r="W77" s="47"/>
      <c r="X77" s="47"/>
      <c r="Y77" s="47"/>
      <c r="Z77" s="47"/>
      <c r="AA77" s="47"/>
    </row>
    <row r="78" spans="1:27" s="56" customFormat="1" x14ac:dyDescent="0.25">
      <c r="A78" s="47"/>
      <c r="B78" s="53" t="s">
        <v>11</v>
      </c>
      <c r="C78" s="60">
        <f>C16</f>
        <v>0</v>
      </c>
      <c r="D78" s="60">
        <f t="shared" ref="D78:N78" si="5">D16</f>
        <v>0</v>
      </c>
      <c r="E78" s="60">
        <f t="shared" si="5"/>
        <v>0</v>
      </c>
      <c r="F78" s="60">
        <f t="shared" si="5"/>
        <v>0</v>
      </c>
      <c r="G78" s="60">
        <f t="shared" si="5"/>
        <v>0</v>
      </c>
      <c r="H78" s="60">
        <f t="shared" si="5"/>
        <v>0</v>
      </c>
      <c r="I78" s="60">
        <f t="shared" si="5"/>
        <v>0</v>
      </c>
      <c r="J78" s="60">
        <f t="shared" si="5"/>
        <v>0</v>
      </c>
      <c r="K78" s="60">
        <f t="shared" si="5"/>
        <v>0</v>
      </c>
      <c r="L78" s="60">
        <f t="shared" si="5"/>
        <v>0</v>
      </c>
      <c r="M78" s="60">
        <f t="shared" si="5"/>
        <v>0</v>
      </c>
      <c r="N78" s="60">
        <f t="shared" si="5"/>
        <v>0</v>
      </c>
      <c r="O78" s="47"/>
      <c r="P78" s="47"/>
      <c r="Q78" s="47"/>
      <c r="R78" s="47"/>
      <c r="S78" s="47"/>
      <c r="T78" s="47"/>
      <c r="U78" s="47"/>
      <c r="V78" s="47"/>
      <c r="W78" s="47"/>
      <c r="X78" s="47"/>
      <c r="Y78" s="47"/>
      <c r="Z78" s="47"/>
      <c r="AA78" s="47"/>
    </row>
    <row r="79" spans="1:27" s="56" customFormat="1" x14ac:dyDescent="0.25">
      <c r="A79" s="47"/>
      <c r="B79" s="53" t="s">
        <v>13</v>
      </c>
      <c r="C79" s="60">
        <f>C18</f>
        <v>0</v>
      </c>
      <c r="D79" s="60">
        <f t="shared" ref="D79:N79" si="6">D18</f>
        <v>0</v>
      </c>
      <c r="E79" s="60">
        <f t="shared" si="6"/>
        <v>0</v>
      </c>
      <c r="F79" s="60">
        <f t="shared" si="6"/>
        <v>0</v>
      </c>
      <c r="G79" s="60">
        <f t="shared" si="6"/>
        <v>0</v>
      </c>
      <c r="H79" s="60">
        <f t="shared" si="6"/>
        <v>0</v>
      </c>
      <c r="I79" s="60">
        <f t="shared" si="6"/>
        <v>0</v>
      </c>
      <c r="J79" s="60">
        <f t="shared" si="6"/>
        <v>0</v>
      </c>
      <c r="K79" s="60">
        <f t="shared" si="6"/>
        <v>0</v>
      </c>
      <c r="L79" s="60">
        <f t="shared" si="6"/>
        <v>0</v>
      </c>
      <c r="M79" s="60">
        <f t="shared" si="6"/>
        <v>0</v>
      </c>
      <c r="N79" s="60">
        <f t="shared" si="6"/>
        <v>0</v>
      </c>
      <c r="O79" s="47"/>
      <c r="P79" s="47"/>
      <c r="Q79" s="47"/>
      <c r="R79" s="47"/>
      <c r="S79" s="47"/>
      <c r="T79" s="47"/>
      <c r="U79" s="47"/>
      <c r="V79" s="47"/>
      <c r="W79" s="47"/>
      <c r="X79" s="47"/>
      <c r="Y79" s="47"/>
      <c r="Z79" s="47"/>
      <c r="AA79" s="47"/>
    </row>
    <row r="80" spans="1:27" s="56" customFormat="1" x14ac:dyDescent="0.25">
      <c r="A80" s="47"/>
      <c r="B80" s="47"/>
      <c r="C80" s="59">
        <f>C77</f>
        <v>44562</v>
      </c>
      <c r="D80" s="59">
        <f t="shared" ref="D80:N80" si="7">D77</f>
        <v>44593</v>
      </c>
      <c r="E80" s="59">
        <f t="shared" si="7"/>
        <v>44624</v>
      </c>
      <c r="F80" s="59">
        <f t="shared" si="7"/>
        <v>44655</v>
      </c>
      <c r="G80" s="59">
        <f t="shared" si="7"/>
        <v>44686</v>
      </c>
      <c r="H80" s="59">
        <f t="shared" si="7"/>
        <v>44717</v>
      </c>
      <c r="I80" s="59">
        <f t="shared" si="7"/>
        <v>44748</v>
      </c>
      <c r="J80" s="59">
        <f t="shared" si="7"/>
        <v>44779</v>
      </c>
      <c r="K80" s="59">
        <f t="shared" si="7"/>
        <v>44810</v>
      </c>
      <c r="L80" s="59">
        <f t="shared" si="7"/>
        <v>44841</v>
      </c>
      <c r="M80" s="59">
        <f t="shared" si="7"/>
        <v>44872</v>
      </c>
      <c r="N80" s="59">
        <f t="shared" si="7"/>
        <v>44903</v>
      </c>
      <c r="O80" s="47"/>
      <c r="P80" s="47"/>
      <c r="Q80" s="47"/>
      <c r="R80" s="47"/>
      <c r="S80" s="47"/>
      <c r="T80" s="47"/>
      <c r="U80" s="47"/>
      <c r="V80" s="47"/>
      <c r="W80" s="47"/>
      <c r="X80" s="47"/>
      <c r="Y80" s="47"/>
      <c r="Z80" s="47"/>
      <c r="AA80" s="47"/>
    </row>
    <row r="81" spans="1:27" s="56" customFormat="1" x14ac:dyDescent="0.25">
      <c r="A81" s="47"/>
      <c r="B81" s="53" t="s">
        <v>20</v>
      </c>
      <c r="C81" s="60">
        <f>C30</f>
        <v>0</v>
      </c>
      <c r="D81" s="60">
        <f t="shared" ref="D81:N81" si="8">D30</f>
        <v>0</v>
      </c>
      <c r="E81" s="60">
        <f t="shared" si="8"/>
        <v>0</v>
      </c>
      <c r="F81" s="60">
        <f t="shared" si="8"/>
        <v>0</v>
      </c>
      <c r="G81" s="60">
        <f t="shared" si="8"/>
        <v>0</v>
      </c>
      <c r="H81" s="60">
        <f t="shared" si="8"/>
        <v>0</v>
      </c>
      <c r="I81" s="60">
        <f t="shared" si="8"/>
        <v>0</v>
      </c>
      <c r="J81" s="60">
        <f t="shared" si="8"/>
        <v>0</v>
      </c>
      <c r="K81" s="60">
        <f t="shared" si="8"/>
        <v>0</v>
      </c>
      <c r="L81" s="60">
        <f t="shared" si="8"/>
        <v>0</v>
      </c>
      <c r="M81" s="60">
        <f t="shared" si="8"/>
        <v>0</v>
      </c>
      <c r="N81" s="60">
        <f t="shared" si="8"/>
        <v>0</v>
      </c>
      <c r="O81" s="47"/>
      <c r="P81" s="47"/>
      <c r="Q81" s="47"/>
      <c r="R81" s="47"/>
      <c r="S81" s="47"/>
      <c r="T81" s="47"/>
      <c r="U81" s="47"/>
      <c r="V81" s="47"/>
      <c r="W81" s="47"/>
      <c r="X81" s="47"/>
      <c r="Y81" s="47"/>
      <c r="Z81" s="47"/>
      <c r="AA81" s="47"/>
    </row>
    <row r="82" spans="1:27" s="56" customFormat="1" x14ac:dyDescent="0.25">
      <c r="A82" s="47"/>
      <c r="B82" s="53" t="s">
        <v>21</v>
      </c>
      <c r="C82" s="60">
        <f>C32</f>
        <v>0</v>
      </c>
      <c r="D82" s="60">
        <f t="shared" ref="D82:N82" si="9">D32</f>
        <v>0</v>
      </c>
      <c r="E82" s="60">
        <f t="shared" si="9"/>
        <v>0</v>
      </c>
      <c r="F82" s="60">
        <f t="shared" si="9"/>
        <v>0</v>
      </c>
      <c r="G82" s="60">
        <f t="shared" si="9"/>
        <v>0</v>
      </c>
      <c r="H82" s="60">
        <f t="shared" si="9"/>
        <v>0</v>
      </c>
      <c r="I82" s="60">
        <f t="shared" si="9"/>
        <v>0</v>
      </c>
      <c r="J82" s="60">
        <f t="shared" si="9"/>
        <v>0</v>
      </c>
      <c r="K82" s="60">
        <f t="shared" si="9"/>
        <v>0</v>
      </c>
      <c r="L82" s="60">
        <f t="shared" si="9"/>
        <v>0</v>
      </c>
      <c r="M82" s="60">
        <f t="shared" si="9"/>
        <v>0</v>
      </c>
      <c r="N82" s="60">
        <f t="shared" si="9"/>
        <v>0</v>
      </c>
      <c r="O82" s="47"/>
      <c r="P82" s="47"/>
      <c r="Q82" s="47"/>
      <c r="R82" s="47"/>
      <c r="S82" s="47"/>
      <c r="T82" s="47"/>
      <c r="U82" s="47"/>
      <c r="V82" s="47"/>
      <c r="W82" s="47"/>
      <c r="X82" s="47"/>
      <c r="Y82" s="47"/>
      <c r="Z82" s="47"/>
      <c r="AA82" s="47"/>
    </row>
    <row r="83" spans="1:27" s="56" customFormat="1" x14ac:dyDescent="0.25">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row>
    <row r="84" spans="1:27" s="56" customFormat="1" x14ac:dyDescent="0.25">
      <c r="A84" s="47"/>
      <c r="B84" s="53" t="s">
        <v>23</v>
      </c>
      <c r="C84" s="60">
        <f>C53</f>
        <v>0</v>
      </c>
      <c r="D84" s="60">
        <f t="shared" ref="D84:N84" si="10">D53</f>
        <v>0</v>
      </c>
      <c r="E84" s="60">
        <f t="shared" si="10"/>
        <v>0</v>
      </c>
      <c r="F84" s="60">
        <f t="shared" si="10"/>
        <v>0</v>
      </c>
      <c r="G84" s="60">
        <f t="shared" si="10"/>
        <v>0</v>
      </c>
      <c r="H84" s="60">
        <f t="shared" si="10"/>
        <v>0</v>
      </c>
      <c r="I84" s="60">
        <f t="shared" si="10"/>
        <v>0</v>
      </c>
      <c r="J84" s="60">
        <f t="shared" si="10"/>
        <v>0</v>
      </c>
      <c r="K84" s="60">
        <f t="shared" si="10"/>
        <v>0</v>
      </c>
      <c r="L84" s="60">
        <f t="shared" si="10"/>
        <v>0</v>
      </c>
      <c r="M84" s="60">
        <f t="shared" si="10"/>
        <v>0</v>
      </c>
      <c r="N84" s="60">
        <f t="shared" si="10"/>
        <v>0</v>
      </c>
      <c r="O84" s="47"/>
      <c r="P84" s="47"/>
      <c r="Q84" s="47"/>
      <c r="R84" s="47"/>
      <c r="S84" s="47"/>
      <c r="T84" s="47"/>
      <c r="U84" s="47"/>
      <c r="V84" s="47"/>
      <c r="W84" s="47"/>
      <c r="X84" s="47"/>
      <c r="Y84" s="47"/>
      <c r="Z84" s="47"/>
      <c r="AA84" s="47"/>
    </row>
    <row r="85" spans="1:27" s="56" customFormat="1" x14ac:dyDescent="0.25">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row>
    <row r="86" spans="1:27" s="56" customFormat="1" x14ac:dyDescent="0.25">
      <c r="A86" s="47"/>
      <c r="B86" s="47"/>
      <c r="C86" s="47" t="s">
        <v>21</v>
      </c>
      <c r="D86" s="47"/>
      <c r="E86" s="47"/>
      <c r="F86" s="47"/>
      <c r="G86" s="47" t="s">
        <v>21</v>
      </c>
      <c r="H86" s="60">
        <f>'L 1'!C312+'L 2'!C312+'L 3'!C312+'L 4'!C312+'L 5'!C312+'L 6'!C312+'L 7'!C312+'L 8'!C312+'L 9'!C312+'L 10'!C312+'L 11'!C312+'L 12'!C312</f>
        <v>0</v>
      </c>
      <c r="I86" s="47"/>
      <c r="J86" s="47"/>
      <c r="K86" s="47"/>
      <c r="L86" s="47"/>
      <c r="M86" s="47"/>
      <c r="N86" s="47"/>
      <c r="O86" s="47"/>
      <c r="P86" s="47"/>
      <c r="Q86" s="47"/>
      <c r="R86" s="47"/>
      <c r="S86" s="47"/>
      <c r="T86" s="47"/>
      <c r="U86" s="47"/>
      <c r="V86" s="47"/>
      <c r="W86" s="47"/>
      <c r="X86" s="47"/>
      <c r="Y86" s="47"/>
      <c r="Z86" s="47"/>
      <c r="AA86" s="47"/>
    </row>
    <row r="87" spans="1:27" s="56" customFormat="1" x14ac:dyDescent="0.25">
      <c r="A87" s="47"/>
      <c r="B87" s="47"/>
      <c r="C87" s="60">
        <f>SUM(C32:N32)</f>
        <v>0</v>
      </c>
      <c r="D87" s="47"/>
      <c r="E87" s="47"/>
      <c r="F87" s="47"/>
      <c r="G87" s="47" t="s">
        <v>33</v>
      </c>
      <c r="H87" s="60">
        <f>'L 1'!C313+'L 2'!C313+'L 3'!C313+'L 4'!C313+'L 5'!C313+'L 6'!C313+'L 7'!C313+'L 8'!C313+'L 9'!C313+'L 10'!C313+'L 11'!C313+'L 12'!C313</f>
        <v>0</v>
      </c>
      <c r="I87" s="47"/>
      <c r="J87" s="47"/>
      <c r="K87" s="47"/>
      <c r="L87" s="47"/>
      <c r="M87" s="47"/>
      <c r="N87" s="47"/>
      <c r="O87" s="47"/>
      <c r="P87" s="47"/>
      <c r="Q87" s="47"/>
      <c r="R87" s="47"/>
      <c r="S87" s="47"/>
      <c r="T87" s="47"/>
      <c r="U87" s="47"/>
      <c r="V87" s="47"/>
      <c r="W87" s="47"/>
      <c r="X87" s="47"/>
      <c r="Y87" s="47"/>
      <c r="Z87" s="47"/>
      <c r="AA87" s="47"/>
    </row>
    <row r="88" spans="1:27" s="56" customFormat="1" x14ac:dyDescent="0.25">
      <c r="A88" s="47"/>
      <c r="B88" s="47"/>
      <c r="C88" s="47"/>
      <c r="D88" s="47"/>
      <c r="E88" s="47"/>
      <c r="F88" s="47"/>
      <c r="G88" s="47" t="s">
        <v>34</v>
      </c>
      <c r="H88" s="60">
        <f>'L 1'!C314+'L 2'!C314+'L 3'!C314+'L 4'!C314+'L 5'!C314+'L 6'!C314+'L 7'!C314+'L 8'!C314+'L 9'!C314+'L 10'!C314+'L 11'!C314+'L 12'!C314</f>
        <v>0</v>
      </c>
      <c r="I88" s="47"/>
      <c r="J88" s="47"/>
      <c r="K88" s="47"/>
      <c r="L88" s="47"/>
      <c r="M88" s="47"/>
      <c r="N88" s="47"/>
      <c r="O88" s="47"/>
      <c r="P88" s="47"/>
      <c r="Q88" s="47"/>
      <c r="R88" s="47"/>
      <c r="S88" s="47"/>
      <c r="T88" s="47"/>
      <c r="U88" s="47"/>
      <c r="V88" s="47"/>
      <c r="W88" s="47"/>
      <c r="X88" s="47"/>
      <c r="Y88" s="47"/>
      <c r="Z88" s="47"/>
      <c r="AA88" s="47"/>
    </row>
    <row r="89" spans="1:27" s="56" customFormat="1" x14ac:dyDescent="0.25">
      <c r="A89" s="47"/>
      <c r="B89" s="47"/>
      <c r="C89" s="47" t="s">
        <v>20</v>
      </c>
      <c r="D89" s="47"/>
      <c r="E89" s="47"/>
      <c r="F89" s="47"/>
      <c r="G89" s="47" t="s">
        <v>35</v>
      </c>
      <c r="H89" s="60">
        <f>'L 1'!C315+'L 2'!C315+'L 3'!C315+'L 4'!C315+'L 5'!C315+'L 6'!C315+'L 7'!C315+'L 8'!C315+'L 9'!C315+'L 10'!C315+'L 11'!C315+'L 12'!C315</f>
        <v>0</v>
      </c>
      <c r="I89" s="47"/>
      <c r="J89" s="47"/>
      <c r="K89" s="47"/>
      <c r="L89" s="47"/>
      <c r="M89" s="47"/>
      <c r="N89" s="47"/>
      <c r="O89" s="47"/>
      <c r="P89" s="47"/>
      <c r="Q89" s="47"/>
      <c r="R89" s="47"/>
      <c r="S89" s="47"/>
      <c r="T89" s="47"/>
      <c r="U89" s="47"/>
      <c r="V89" s="47"/>
      <c r="W89" s="47"/>
      <c r="X89" s="47"/>
      <c r="Y89" s="47"/>
      <c r="Z89" s="47"/>
      <c r="AA89" s="47"/>
    </row>
    <row r="90" spans="1:27" s="56" customFormat="1" x14ac:dyDescent="0.25">
      <c r="A90" s="47"/>
      <c r="B90" s="47"/>
      <c r="C90" s="60">
        <f>SUM(C30:N30)</f>
        <v>0</v>
      </c>
      <c r="D90" s="47"/>
      <c r="E90" s="47"/>
      <c r="F90" s="47"/>
      <c r="G90" s="47" t="s">
        <v>39</v>
      </c>
      <c r="H90" s="60">
        <f>'L 1'!C316+'L 2'!C316+'L 3'!C316+'L 4'!C316+'L 5'!C316+'L 6'!C316+'L 7'!C316+'L 8'!C316+'L 9'!C316+'L 10'!C316+'L 11'!C316+'L 12'!C316</f>
        <v>0</v>
      </c>
      <c r="I90" s="47"/>
      <c r="J90" s="47"/>
      <c r="K90" s="47"/>
      <c r="L90" s="47"/>
      <c r="M90" s="47"/>
      <c r="N90" s="47"/>
      <c r="O90" s="47"/>
      <c r="P90" s="47"/>
      <c r="Q90" s="47"/>
      <c r="R90" s="47"/>
      <c r="S90" s="47"/>
      <c r="T90" s="47"/>
      <c r="U90" s="47"/>
      <c r="V90" s="47"/>
      <c r="W90" s="47"/>
      <c r="X90" s="47"/>
      <c r="Y90" s="47"/>
      <c r="Z90" s="47"/>
      <c r="AA90" s="47"/>
    </row>
    <row r="91" spans="1:27" s="56" customFormat="1" x14ac:dyDescent="0.25">
      <c r="A91" s="47"/>
      <c r="B91" s="47"/>
      <c r="C91" s="47"/>
      <c r="D91" s="47"/>
      <c r="E91" s="47"/>
      <c r="F91" s="47"/>
      <c r="G91" s="47" t="s">
        <v>37</v>
      </c>
      <c r="H91" s="60">
        <f>'L 1'!C317+'L 2'!C317+'L 3'!C317+'L 4'!C317+'L 5'!C317+'L 6'!C317+'L 7'!C317+'L 8'!C317+'L 9'!C317+'L 10'!C317+'L 11'!C317+'L 12'!C317</f>
        <v>0</v>
      </c>
      <c r="I91" s="47"/>
      <c r="J91" s="47"/>
      <c r="K91" s="47"/>
      <c r="L91" s="47"/>
      <c r="M91" s="47"/>
      <c r="N91" s="47"/>
      <c r="O91" s="47"/>
      <c r="P91" s="47"/>
      <c r="Q91" s="47"/>
      <c r="R91" s="47"/>
      <c r="S91" s="47"/>
      <c r="T91" s="47"/>
      <c r="U91" s="47"/>
      <c r="V91" s="47"/>
      <c r="W91" s="47"/>
      <c r="X91" s="47"/>
      <c r="Y91" s="47"/>
      <c r="Z91" s="47"/>
      <c r="AA91" s="47"/>
    </row>
    <row r="92" spans="1:27" s="56" customFormat="1" x14ac:dyDescent="0.25">
      <c r="A92" s="47"/>
      <c r="B92" s="47"/>
      <c r="C92" s="47" t="s">
        <v>18</v>
      </c>
      <c r="D92" s="47"/>
      <c r="E92" s="47"/>
      <c r="F92" s="47"/>
      <c r="G92" s="47" t="s">
        <v>36</v>
      </c>
      <c r="H92" s="60">
        <f>'L 1'!C318+'L 2'!C318+'L 3'!C318+'L 4'!C318+'L 5'!C318+'L 6'!C318+'L 7'!C318+'L 8'!C318+'L 9'!C318+'L 10'!C318+'L 11'!C318+'L 12'!C318</f>
        <v>0</v>
      </c>
      <c r="I92" s="47"/>
      <c r="J92" s="47"/>
      <c r="K92" s="47"/>
      <c r="L92" s="47"/>
      <c r="M92" s="47"/>
      <c r="N92" s="47"/>
      <c r="O92" s="47"/>
      <c r="P92" s="47"/>
      <c r="Q92" s="47"/>
      <c r="R92" s="47"/>
      <c r="S92" s="47"/>
      <c r="T92" s="47"/>
      <c r="U92" s="47"/>
      <c r="V92" s="47"/>
      <c r="W92" s="47"/>
      <c r="X92" s="47"/>
      <c r="Y92" s="47"/>
      <c r="Z92" s="47"/>
      <c r="AA92" s="47"/>
    </row>
    <row r="93" spans="1:27" s="56" customFormat="1" x14ac:dyDescent="0.25">
      <c r="A93" s="47"/>
      <c r="B93" s="47"/>
      <c r="C93" s="61">
        <f>Setari!F15</f>
        <v>0</v>
      </c>
      <c r="D93" s="47"/>
      <c r="E93" s="47"/>
      <c r="F93" s="47"/>
      <c r="G93" s="47" t="s">
        <v>38</v>
      </c>
      <c r="H93" s="60">
        <f>'L 1'!C319+'L 2'!C319+'L 3'!C319+'L 4'!C319+'L 5'!C319+'L 6'!C319+'L 7'!C319+'L 8'!C319+'L 9'!C319+'L 10'!C319+'L 11'!C319+'L 12'!C319</f>
        <v>0</v>
      </c>
      <c r="I93" s="47"/>
      <c r="J93" s="47"/>
      <c r="K93" s="47"/>
      <c r="L93" s="47"/>
      <c r="M93" s="47"/>
      <c r="N93" s="47"/>
      <c r="O93" s="47"/>
      <c r="P93" s="47"/>
      <c r="Q93" s="47"/>
      <c r="R93" s="47"/>
      <c r="S93" s="47"/>
      <c r="T93" s="47"/>
      <c r="U93" s="47"/>
      <c r="V93" s="47"/>
      <c r="W93" s="47"/>
      <c r="X93" s="47"/>
      <c r="Y93" s="47"/>
      <c r="Z93" s="47"/>
      <c r="AA93" s="47"/>
    </row>
    <row r="94" spans="1:27" s="56" customFormat="1" x14ac:dyDescent="0.25">
      <c r="A94" s="47"/>
      <c r="B94" s="47"/>
      <c r="C94" s="47"/>
      <c r="D94" s="47"/>
      <c r="E94" s="47"/>
      <c r="F94" s="47"/>
      <c r="G94" s="47" t="s">
        <v>18</v>
      </c>
      <c r="H94" s="60">
        <f>'L 1'!C320+'L 2'!C320+'L 3'!C320+'L 4'!C320+'L 5'!C320+'L 6'!C320+'L 7'!C320+'L 8'!C320+'L 9'!C320+'L 10'!C320+'L 11'!C320+'L 12'!C320</f>
        <v>0</v>
      </c>
      <c r="I94" s="47"/>
      <c r="J94" s="47"/>
      <c r="K94" s="47"/>
      <c r="L94" s="47"/>
      <c r="M94" s="47"/>
      <c r="N94" s="47"/>
      <c r="O94" s="47"/>
      <c r="P94" s="47"/>
      <c r="Q94" s="47"/>
      <c r="R94" s="47"/>
      <c r="S94" s="47"/>
      <c r="T94" s="47"/>
      <c r="U94" s="47"/>
      <c r="V94" s="47"/>
      <c r="W94" s="47"/>
      <c r="X94" s="47"/>
      <c r="Y94" s="47"/>
      <c r="Z94" s="47"/>
      <c r="AA94" s="47"/>
    </row>
    <row r="95" spans="1:27" s="56" customFormat="1" x14ac:dyDescent="0.25">
      <c r="A95" s="47"/>
      <c r="B95" s="47"/>
      <c r="C95" s="47" t="s">
        <v>26</v>
      </c>
      <c r="D95" s="47"/>
      <c r="E95" s="47" t="s">
        <v>29</v>
      </c>
      <c r="F95" s="47"/>
      <c r="G95" s="47"/>
      <c r="H95" s="47"/>
      <c r="I95" s="47"/>
      <c r="J95" s="47"/>
      <c r="K95" s="47"/>
      <c r="L95" s="47"/>
      <c r="M95" s="47"/>
      <c r="N95" s="47"/>
      <c r="O95" s="47"/>
      <c r="P95" s="47"/>
      <c r="Q95" s="47"/>
      <c r="R95" s="47"/>
      <c r="S95" s="47"/>
      <c r="T95" s="47"/>
      <c r="U95" s="47"/>
      <c r="V95" s="47"/>
      <c r="W95" s="47"/>
      <c r="X95" s="47"/>
      <c r="Y95" s="47"/>
      <c r="Z95" s="47"/>
      <c r="AA95" s="47"/>
    </row>
    <row r="96" spans="1:27" s="56" customFormat="1" x14ac:dyDescent="0.25">
      <c r="A96" s="47"/>
      <c r="B96" s="47"/>
      <c r="C96" s="60">
        <f>Setari!F13</f>
        <v>0</v>
      </c>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1:27" s="56" customFormat="1" x14ac:dyDescent="0.25">
      <c r="A97" s="47"/>
      <c r="B97" s="62"/>
      <c r="C97" s="60">
        <f>C96*12</f>
        <v>0</v>
      </c>
      <c r="D97" s="47"/>
      <c r="E97" s="60">
        <f>Setari!O20</f>
        <v>0</v>
      </c>
      <c r="F97" s="47"/>
      <c r="G97" s="47"/>
      <c r="H97" s="47"/>
      <c r="I97" s="47"/>
      <c r="J97" s="47"/>
      <c r="K97" s="47"/>
      <c r="L97" s="47"/>
      <c r="M97" s="47"/>
      <c r="N97" s="47"/>
      <c r="O97" s="47"/>
      <c r="P97" s="47"/>
      <c r="Q97" s="47"/>
      <c r="R97" s="47"/>
      <c r="S97" s="47"/>
      <c r="T97" s="47"/>
      <c r="U97" s="47"/>
      <c r="V97" s="47"/>
      <c r="W97" s="47"/>
      <c r="X97" s="47"/>
      <c r="Y97" s="47"/>
      <c r="Z97" s="47"/>
      <c r="AA97" s="47"/>
    </row>
    <row r="98" spans="1:27" s="56" customFormat="1" x14ac:dyDescent="0.25">
      <c r="A98" s="47"/>
      <c r="B98" s="47"/>
      <c r="C98" s="116" t="str">
        <f>"Ținta finala de economisire pentru un an de utilizare a aplicatiei a fost stabilita la valoarea de "&amp;TEXT(C97,"0.00")&amp;" lei suma lunara necesara a fi depusa in conturile de economii fiind de "&amp;TEXT(C96,("0.00")&amp;" lei.")</f>
        <v>Ținta finala de economisire pentru un an de utilizare a aplicatiei a fost stabilita la valoarea de 000 lei suma lunara necesara a fi depusa in conturile de economii fiind de 000 lei.</v>
      </c>
      <c r="D98" s="116"/>
      <c r="E98" s="116"/>
      <c r="F98" s="116"/>
      <c r="G98" s="116"/>
      <c r="H98" s="116"/>
      <c r="I98" s="116"/>
      <c r="J98" s="116"/>
      <c r="K98" s="116"/>
      <c r="L98" s="116"/>
      <c r="M98" s="116"/>
      <c r="N98" s="116"/>
      <c r="O98" s="47"/>
      <c r="P98" s="47"/>
      <c r="Q98" s="47"/>
      <c r="R98" s="47"/>
      <c r="S98" s="47"/>
      <c r="T98" s="47"/>
      <c r="U98" s="47"/>
      <c r="V98" s="47"/>
      <c r="W98" s="47"/>
      <c r="X98" s="47"/>
      <c r="Y98" s="47"/>
      <c r="Z98" s="47"/>
      <c r="AA98" s="47"/>
    </row>
    <row r="99" spans="1:27" s="56" customFormat="1" x14ac:dyDescent="0.25">
      <c r="A99" s="47"/>
      <c r="B99" s="47"/>
      <c r="C99" s="116"/>
      <c r="D99" s="116"/>
      <c r="E99" s="116"/>
      <c r="F99" s="116"/>
      <c r="G99" s="116"/>
      <c r="H99" s="116"/>
      <c r="I99" s="116"/>
      <c r="J99" s="116"/>
      <c r="K99" s="116"/>
      <c r="L99" s="116"/>
      <c r="M99" s="116"/>
      <c r="N99" s="116"/>
      <c r="O99" s="47"/>
      <c r="P99" s="47"/>
      <c r="Q99" s="47"/>
      <c r="R99" s="47"/>
      <c r="S99" s="47"/>
      <c r="T99" s="47"/>
      <c r="U99" s="47"/>
      <c r="V99" s="47"/>
      <c r="W99" s="47"/>
      <c r="X99" s="47"/>
      <c r="Y99" s="47"/>
      <c r="Z99" s="47"/>
      <c r="AA99" s="47"/>
    </row>
    <row r="100" spans="1:27" s="56" customFormat="1" x14ac:dyDescent="0.25">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row>
    <row r="101" spans="1:27" s="56" customFormat="1" x14ac:dyDescent="0.25">
      <c r="A101" s="47"/>
      <c r="B101" s="47"/>
      <c r="C101" s="116" t="str">
        <f>"Valoarea totala a economiilor realizate pana in acest moment este de "&amp;TEXT(E97,"0.00")&amp;" lei. "</f>
        <v xml:space="preserve">Valoarea totala a economiilor realizate pana in acest moment este de 000 lei. </v>
      </c>
      <c r="D101" s="116"/>
      <c r="E101" s="116"/>
      <c r="F101" s="116"/>
      <c r="G101" s="116"/>
      <c r="H101" s="116"/>
      <c r="I101" s="116"/>
      <c r="J101" s="116"/>
      <c r="K101" s="116"/>
      <c r="L101" s="116"/>
      <c r="M101" s="116"/>
      <c r="N101" s="116"/>
      <c r="O101" s="47"/>
      <c r="P101" s="47"/>
      <c r="Q101" s="47"/>
      <c r="R101" s="47"/>
      <c r="S101" s="47"/>
      <c r="T101" s="47"/>
      <c r="U101" s="47"/>
      <c r="V101" s="47"/>
      <c r="W101" s="47"/>
      <c r="X101" s="47"/>
      <c r="Y101" s="47"/>
      <c r="Z101" s="47"/>
      <c r="AA101" s="47"/>
    </row>
    <row r="102" spans="1:27" s="56" customFormat="1" x14ac:dyDescent="0.25">
      <c r="A102" s="47"/>
      <c r="B102" s="47"/>
      <c r="C102" s="116"/>
      <c r="D102" s="116"/>
      <c r="E102" s="116"/>
      <c r="F102" s="116"/>
      <c r="G102" s="116"/>
      <c r="H102" s="116"/>
      <c r="I102" s="116"/>
      <c r="J102" s="116"/>
      <c r="K102" s="116"/>
      <c r="L102" s="116"/>
      <c r="M102" s="116"/>
      <c r="N102" s="116"/>
      <c r="O102" s="47"/>
      <c r="P102" s="47"/>
      <c r="Q102" s="47"/>
      <c r="R102" s="47"/>
      <c r="S102" s="47"/>
      <c r="T102" s="47"/>
      <c r="U102" s="47"/>
      <c r="V102" s="47"/>
      <c r="W102" s="47"/>
      <c r="X102" s="47"/>
      <c r="Y102" s="47"/>
      <c r="Z102" s="47"/>
      <c r="AA102" s="47"/>
    </row>
    <row r="103" spans="1:27" s="56" customFormat="1" x14ac:dyDescent="0.25">
      <c r="A103" s="47"/>
      <c r="B103" s="47"/>
      <c r="C103" s="116" t="str">
        <f>"Valoarea totala a economiilor realizate pana in acest moment este de "&amp;TEXT(E97,"0.00")&amp;" lei in conturile de economii existand in prezent o rezerva financiara in valoare de  "&amp;TEXT(C93,("0.00")&amp;" lei.")</f>
        <v>Valoarea totala a economiilor realizate pana in acest moment este de 000 lei in conturile de economii existand in prezent o rezerva financiara in valoare de  000 lei.</v>
      </c>
      <c r="D103" s="116"/>
      <c r="E103" s="116"/>
      <c r="F103" s="116"/>
      <c r="G103" s="116"/>
      <c r="H103" s="116"/>
      <c r="I103" s="116"/>
      <c r="J103" s="116"/>
      <c r="K103" s="116"/>
      <c r="L103" s="116"/>
      <c r="M103" s="116"/>
      <c r="N103" s="116"/>
      <c r="O103" s="47"/>
      <c r="P103" s="47"/>
      <c r="Q103" s="47"/>
      <c r="R103" s="47"/>
      <c r="S103" s="47"/>
      <c r="T103" s="47"/>
      <c r="U103" s="47"/>
      <c r="V103" s="47"/>
      <c r="W103" s="47"/>
      <c r="X103" s="47"/>
      <c r="Y103" s="47"/>
      <c r="Z103" s="47"/>
      <c r="AA103" s="47"/>
    </row>
    <row r="104" spans="1:27" s="56" customFormat="1" x14ac:dyDescent="0.25">
      <c r="A104" s="47"/>
      <c r="B104" s="47"/>
      <c r="C104" s="116"/>
      <c r="D104" s="116"/>
      <c r="E104" s="116"/>
      <c r="F104" s="116"/>
      <c r="G104" s="116"/>
      <c r="H104" s="116"/>
      <c r="I104" s="116"/>
      <c r="J104" s="116"/>
      <c r="K104" s="116"/>
      <c r="L104" s="116"/>
      <c r="M104" s="116"/>
      <c r="N104" s="116"/>
      <c r="O104" s="47"/>
      <c r="P104" s="47"/>
      <c r="Q104" s="47"/>
      <c r="R104" s="47"/>
      <c r="S104" s="47"/>
      <c r="T104" s="47"/>
      <c r="U104" s="47"/>
      <c r="V104" s="47"/>
      <c r="W104" s="47"/>
      <c r="X104" s="47"/>
      <c r="Y104" s="47"/>
      <c r="Z104" s="47"/>
      <c r="AA104" s="47"/>
    </row>
    <row r="105" spans="1:27" s="56" customFormat="1" x14ac:dyDescent="0.25">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row>
    <row r="106" spans="1:27" s="56" customFormat="1" x14ac:dyDescent="0.25">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row>
    <row r="107" spans="1:27" s="67" customFormat="1"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row>
    <row r="108" spans="1:27" s="67" customFormat="1" x14ac:dyDescent="0.2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row>
    <row r="109" spans="1:27" s="67" customFormat="1" x14ac:dyDescent="0.2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row>
    <row r="110" spans="1:27" s="67" customFormat="1" x14ac:dyDescent="0.2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row>
    <row r="111" spans="1:27" s="67" customFormat="1" x14ac:dyDescent="0.2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row>
    <row r="112" spans="1:27" s="67" customFormat="1"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row>
    <row r="113" spans="1:27" s="67" customFormat="1"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row>
    <row r="114" spans="1:27" s="67" customFormat="1"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row>
    <row r="115" spans="1:27" s="67" customFormat="1"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row>
    <row r="116" spans="1:27" s="67" customFormat="1" x14ac:dyDescent="0.2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row>
    <row r="117" spans="1:27" s="67" customFormat="1" x14ac:dyDescent="0.2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row>
    <row r="118" spans="1:27" s="67" customFormat="1" x14ac:dyDescent="0.2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row>
    <row r="119" spans="1:27" s="67" customFormat="1" x14ac:dyDescent="0.2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row>
    <row r="120" spans="1:27" s="67" customFormat="1" x14ac:dyDescent="0.2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row>
    <row r="121" spans="1:27" s="67" customFormat="1" x14ac:dyDescent="0.2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row>
    <row r="122" spans="1:27" s="67" customFormat="1" x14ac:dyDescent="0.2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row>
    <row r="123" spans="1:27" s="42" customFormat="1" x14ac:dyDescent="0.2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row>
    <row r="124" spans="1:27" s="42" customFormat="1" x14ac:dyDescent="0.2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row>
    <row r="125" spans="1:27" s="42" customFormat="1" x14ac:dyDescent="0.2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row>
    <row r="126" spans="1:27" s="42" customFormat="1" x14ac:dyDescent="0.2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row>
    <row r="127" spans="1:27" s="42" customFormat="1" x14ac:dyDescent="0.2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row>
    <row r="128" spans="1:27" s="42" customFormat="1" x14ac:dyDescent="0.2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row>
    <row r="129" spans="1:27" s="42" customFormat="1" x14ac:dyDescent="0.2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row>
    <row r="130" spans="1:27" s="42" customFormat="1" x14ac:dyDescent="0.2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row>
    <row r="131" spans="1:27" s="42" customFormat="1" x14ac:dyDescent="0.2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row>
    <row r="132" spans="1:27" s="42" customFormat="1" x14ac:dyDescent="0.2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row>
    <row r="133" spans="1:27" s="42" customFormat="1" x14ac:dyDescent="0.2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row>
    <row r="134" spans="1:27" s="42" customFormat="1" x14ac:dyDescent="0.2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row>
    <row r="135" spans="1:27" s="42" customFormat="1" x14ac:dyDescent="0.2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row>
    <row r="136" spans="1:27" s="42" customFormat="1" x14ac:dyDescent="0.2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row>
    <row r="137" spans="1:27" s="42" customFormat="1" x14ac:dyDescent="0.2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row>
    <row r="138" spans="1:27" s="42" customFormat="1" x14ac:dyDescent="0.2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row>
    <row r="139" spans="1:27" s="42" customFormat="1" x14ac:dyDescent="0.2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row>
    <row r="140" spans="1:27" s="42" customFormat="1" x14ac:dyDescent="0.2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row>
    <row r="141" spans="1:27" s="42" customFormat="1" x14ac:dyDescent="0.2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row>
    <row r="142" spans="1:27" s="42" customFormat="1" x14ac:dyDescent="0.2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row>
    <row r="143" spans="1:27" x14ac:dyDescent="0.2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x14ac:dyDescent="0.2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x14ac:dyDescent="0.2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x14ac:dyDescent="0.2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x14ac:dyDescent="0.2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x14ac:dyDescent="0.2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x14ac:dyDescent="0.2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x14ac:dyDescent="0.2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x14ac:dyDescent="0.2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x14ac:dyDescent="0.2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x14ac:dyDescent="0.2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x14ac:dyDescent="0.2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x14ac:dyDescent="0.2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x14ac:dyDescent="0.2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x14ac:dyDescent="0.2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x14ac:dyDescent="0.2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x14ac:dyDescent="0.2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x14ac:dyDescent="0.2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x14ac:dyDescent="0.2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x14ac:dyDescent="0.2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x14ac:dyDescent="0.2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x14ac:dyDescent="0.2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x14ac:dyDescent="0.2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x14ac:dyDescent="0.2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x14ac:dyDescent="0.2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x14ac:dyDescent="0.2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x14ac:dyDescent="0.2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x14ac:dyDescent="0.2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x14ac:dyDescent="0.2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x14ac:dyDescent="0.2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x14ac:dyDescent="0.2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x14ac:dyDescent="0.2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x14ac:dyDescent="0.2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x14ac:dyDescent="0.2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x14ac:dyDescent="0.2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x14ac:dyDescent="0.2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x14ac:dyDescent="0.2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x14ac:dyDescent="0.2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x14ac:dyDescent="0.2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x14ac:dyDescent="0.2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x14ac:dyDescent="0.2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x14ac:dyDescent="0.2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x14ac:dyDescent="0.2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x14ac:dyDescent="0.2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x14ac:dyDescent="0.2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x14ac:dyDescent="0.2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x14ac:dyDescent="0.2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x14ac:dyDescent="0.2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x14ac:dyDescent="0.2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x14ac:dyDescent="0.2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x14ac:dyDescent="0.2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x14ac:dyDescent="0.2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x14ac:dyDescent="0.2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x14ac:dyDescent="0.2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x14ac:dyDescent="0.2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x14ac:dyDescent="0.2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x14ac:dyDescent="0.2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x14ac:dyDescent="0.2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x14ac:dyDescent="0.2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x14ac:dyDescent="0.2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x14ac:dyDescent="0.2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x14ac:dyDescent="0.2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x14ac:dyDescent="0.2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x14ac:dyDescent="0.2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x14ac:dyDescent="0.2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x14ac:dyDescent="0.2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x14ac:dyDescent="0.2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x14ac:dyDescent="0.2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x14ac:dyDescent="0.2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x14ac:dyDescent="0.2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x14ac:dyDescent="0.2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x14ac:dyDescent="0.2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x14ac:dyDescent="0.2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x14ac:dyDescent="0.2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x14ac:dyDescent="0.2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x14ac:dyDescent="0.2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x14ac:dyDescent="0.2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x14ac:dyDescent="0.2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x14ac:dyDescent="0.2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x14ac:dyDescent="0.2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x14ac:dyDescent="0.2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x14ac:dyDescent="0.2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x14ac:dyDescent="0.2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x14ac:dyDescent="0.2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x14ac:dyDescent="0.2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x14ac:dyDescent="0.2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x14ac:dyDescent="0.2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x14ac:dyDescent="0.2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x14ac:dyDescent="0.2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x14ac:dyDescent="0.2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x14ac:dyDescent="0.2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sheetData>
  <sheetProtection algorithmName="SHA-512" hashValue="1lB1YikNtBmA6KCfhzppZIHIkVY7vCaduKtUeqD/CJbLjSqytuDkG8pKBs5Yrn+w/XdU37cqQNBD56Kf8wFfVw==" saltValue="GWaGNGc4H14SYTCjw2k7hA==" spinCount="100000" sheet="1" selectLockedCells="1" sort="0" autoFilter="0"/>
  <mergeCells count="13">
    <mergeCell ref="C101:N102"/>
    <mergeCell ref="C65:F65"/>
    <mergeCell ref="C103:N104"/>
    <mergeCell ref="C66:N67"/>
    <mergeCell ref="C50:F50"/>
    <mergeCell ref="C98:N99"/>
    <mergeCell ref="C62:F62"/>
    <mergeCell ref="C63:N64"/>
    <mergeCell ref="D9:M10"/>
    <mergeCell ref="D11:G11"/>
    <mergeCell ref="K11:M11"/>
    <mergeCell ref="C13:F13"/>
    <mergeCell ref="C27:F27"/>
  </mergeCells>
  <pageMargins left="0.23622047244094491" right="0.23622047244094491" top="0.74803149606299213" bottom="0.74803149606299213" header="0.31496062992125984" footer="0.31496062992125984"/>
  <pageSetup paperSize="9" scale="73" orientation="portrait" verticalDpi="0" r:id="rId1"/>
  <headerFooter>
    <oddFooter>&amp;R&amp;D</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2B4E-3A6F-416B-9438-4DADBCEDD945}">
  <sheetPr>
    <tabColor rgb="FFFFC000"/>
  </sheetPr>
  <dimension ref="A1:AA103"/>
  <sheetViews>
    <sheetView showRowColHeaders="0" topLeftCell="B1" zoomScaleNormal="100" workbookViewId="0">
      <pane ySplit="4" topLeftCell="A5" activePane="bottomLeft" state="frozen"/>
      <selection pane="bottomLeft" activeCell="F7" sqref="F7:I7"/>
    </sheetView>
  </sheetViews>
  <sheetFormatPr defaultRowHeight="15" x14ac:dyDescent="0.25"/>
  <cols>
    <col min="1" max="1" width="0.7109375" style="1" hidden="1" customWidth="1"/>
    <col min="2" max="3" width="10.140625" bestFit="1" customWidth="1"/>
    <col min="6" max="6" width="9.85546875" bestFit="1" customWidth="1"/>
  </cols>
  <sheetData>
    <row r="1" spans="2:27" s="1" customFormat="1" ht="3" hidden="1"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ht="6" customHeight="1" x14ac:dyDescent="0.25">
      <c r="B5" s="2"/>
      <c r="C5" s="2"/>
      <c r="D5" s="2"/>
      <c r="E5" s="2"/>
      <c r="F5" s="2"/>
      <c r="G5" s="2"/>
      <c r="H5" s="2"/>
      <c r="I5" s="2"/>
      <c r="J5" s="2"/>
      <c r="K5" s="2"/>
      <c r="L5" s="2"/>
      <c r="M5" s="2"/>
      <c r="N5" s="2"/>
      <c r="O5" s="2"/>
      <c r="P5" s="2"/>
      <c r="Q5" s="2"/>
      <c r="R5" s="2"/>
      <c r="S5" s="2"/>
      <c r="T5" s="2"/>
      <c r="U5" s="2"/>
      <c r="V5" s="2"/>
      <c r="W5" s="2"/>
      <c r="X5" s="2"/>
      <c r="Y5" s="2"/>
      <c r="Z5" s="2"/>
      <c r="AA5" s="2"/>
    </row>
    <row r="6" spans="2:27" x14ac:dyDescent="0.25">
      <c r="B6" s="1"/>
      <c r="C6" s="1"/>
      <c r="D6" s="1"/>
      <c r="E6" s="1"/>
      <c r="F6" s="1"/>
      <c r="G6" s="1"/>
      <c r="H6" s="1"/>
      <c r="I6" s="1"/>
      <c r="J6" s="1"/>
      <c r="K6" s="1"/>
      <c r="L6" s="1"/>
      <c r="M6" s="1"/>
      <c r="N6" s="1"/>
      <c r="O6" s="1"/>
      <c r="P6" s="1"/>
      <c r="Q6" s="1"/>
      <c r="R6" s="1"/>
      <c r="S6" s="1"/>
      <c r="T6" s="1"/>
      <c r="U6" s="1"/>
      <c r="V6" s="1"/>
      <c r="W6" s="1"/>
      <c r="X6" s="1"/>
      <c r="Y6" s="1"/>
      <c r="Z6" s="1"/>
      <c r="AA6" s="1"/>
    </row>
    <row r="7" spans="2:27" x14ac:dyDescent="0.25">
      <c r="B7" s="1"/>
      <c r="C7" s="1"/>
      <c r="D7" s="1"/>
      <c r="E7" s="1"/>
      <c r="F7" s="86" t="s">
        <v>41</v>
      </c>
      <c r="G7" s="87"/>
      <c r="H7" s="87"/>
      <c r="I7" s="88"/>
      <c r="J7" s="1"/>
      <c r="K7" s="1"/>
      <c r="L7" s="1"/>
      <c r="M7" s="1"/>
      <c r="N7" s="1"/>
      <c r="O7" s="1"/>
      <c r="P7" s="1"/>
      <c r="Q7" s="1"/>
      <c r="R7" s="18" t="str">
        <f>"Curs EUR"</f>
        <v>Curs EUR</v>
      </c>
      <c r="S7" s="26">
        <f ca="1">TODAY()</f>
        <v>44749</v>
      </c>
      <c r="T7" s="80">
        <v>4.6571999999999996</v>
      </c>
      <c r="U7" s="81"/>
      <c r="V7" s="1"/>
      <c r="W7" s="1"/>
      <c r="X7" s="1"/>
      <c r="Y7" s="1"/>
      <c r="Z7" s="1"/>
      <c r="AA7" s="1"/>
    </row>
    <row r="8" spans="2:27" x14ac:dyDescent="0.25">
      <c r="B8" s="1"/>
      <c r="C8" s="1"/>
      <c r="D8" s="1"/>
      <c r="E8" s="1"/>
      <c r="F8" s="1"/>
      <c r="G8" s="1"/>
      <c r="H8" s="1"/>
      <c r="I8" s="1"/>
      <c r="J8" s="1"/>
      <c r="K8" s="1"/>
      <c r="L8" s="1"/>
      <c r="M8" s="1"/>
      <c r="N8" s="1"/>
      <c r="O8" s="1"/>
      <c r="P8" s="1"/>
      <c r="Q8" s="1"/>
      <c r="R8" s="1"/>
      <c r="S8" s="1"/>
      <c r="T8" s="1"/>
      <c r="U8" s="1"/>
      <c r="V8" s="1"/>
      <c r="W8" s="1"/>
      <c r="X8" s="1"/>
      <c r="Y8" s="1"/>
      <c r="Z8" s="1"/>
      <c r="AA8" s="1"/>
    </row>
    <row r="9" spans="2:27" x14ac:dyDescent="0.25">
      <c r="B9" s="1"/>
      <c r="C9" s="1"/>
      <c r="D9" s="1"/>
      <c r="E9" s="1"/>
      <c r="F9" s="89">
        <v>44562</v>
      </c>
      <c r="G9" s="90"/>
      <c r="H9" s="90"/>
      <c r="I9" s="91"/>
      <c r="J9" s="1"/>
      <c r="K9" s="18" t="s">
        <v>6</v>
      </c>
      <c r="L9" s="36"/>
      <c r="M9" s="18" t="s">
        <v>0</v>
      </c>
      <c r="N9" s="37"/>
      <c r="O9" s="18" t="s">
        <v>7</v>
      </c>
      <c r="P9" s="38" t="s">
        <v>9</v>
      </c>
      <c r="Q9" s="1"/>
      <c r="R9" s="85" t="s">
        <v>10</v>
      </c>
      <c r="S9" s="85"/>
      <c r="T9" s="78">
        <f>IF(P9="EUR",N9*T7,N9)</f>
        <v>0</v>
      </c>
      <c r="U9" s="79"/>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
      <c r="C11" s="1"/>
      <c r="D11" s="1"/>
      <c r="E11" s="1"/>
      <c r="F11" s="92"/>
      <c r="G11" s="93"/>
      <c r="H11" s="93"/>
      <c r="I11" s="94"/>
      <c r="J11" s="1"/>
      <c r="K11" s="82" t="str">
        <f>"Contul "&amp;L9&amp;" a fost actualizat cu economiile realizate in valuta "&amp;P9&amp;" cu ajutorul bugetului la"</f>
        <v>Contul  a fost actualizat cu economiile realizate in valuta RON cu ajutorul bugetului la</v>
      </c>
      <c r="L11" s="82"/>
      <c r="M11" s="82"/>
      <c r="N11" s="82"/>
      <c r="O11" s="82"/>
      <c r="P11" s="82"/>
      <c r="Q11" s="82"/>
      <c r="R11" s="82"/>
      <c r="S11" s="82"/>
      <c r="T11" s="83"/>
      <c r="U11" s="84"/>
      <c r="V11" s="1"/>
      <c r="W11" s="1"/>
      <c r="X11" s="1"/>
      <c r="Y11" s="1"/>
      <c r="Z11" s="1"/>
      <c r="AA11" s="1"/>
    </row>
    <row r="12" spans="2:27" x14ac:dyDescent="0.25">
      <c r="B12" s="1"/>
      <c r="C12" s="1"/>
      <c r="D12" s="1"/>
      <c r="E12" s="1"/>
      <c r="F12" s="1"/>
      <c r="G12" s="1"/>
      <c r="H12" s="1"/>
      <c r="I12" s="1"/>
      <c r="J12" s="1"/>
      <c r="K12" s="1"/>
      <c r="L12" s="1"/>
      <c r="M12" s="1"/>
      <c r="N12" s="1"/>
      <c r="O12" s="1"/>
      <c r="P12" s="1"/>
      <c r="Q12" s="1"/>
      <c r="R12" s="1"/>
      <c r="S12" s="1"/>
      <c r="T12" s="1"/>
      <c r="U12" s="1"/>
      <c r="V12" s="1"/>
      <c r="W12" s="1"/>
      <c r="X12" s="1"/>
      <c r="Y12" s="1"/>
      <c r="Z12" s="1"/>
      <c r="AA12" s="1"/>
    </row>
    <row r="13" spans="2:27" x14ac:dyDescent="0.25">
      <c r="B13" s="1"/>
      <c r="C13" s="1"/>
      <c r="D13" s="1"/>
      <c r="E13" s="1"/>
      <c r="F13" s="92"/>
      <c r="G13" s="93"/>
      <c r="H13" s="93"/>
      <c r="I13" s="94"/>
      <c r="J13" s="1"/>
      <c r="K13" s="18" t="s">
        <v>6</v>
      </c>
      <c r="L13" s="36"/>
      <c r="M13" s="18" t="s">
        <v>0</v>
      </c>
      <c r="N13" s="37"/>
      <c r="O13" s="18" t="s">
        <v>7</v>
      </c>
      <c r="P13" s="38" t="s">
        <v>8</v>
      </c>
      <c r="Q13" s="1"/>
      <c r="R13" s="85" t="s">
        <v>10</v>
      </c>
      <c r="S13" s="85"/>
      <c r="T13" s="78">
        <f>IF(P13="EUR",N13*T7,N13)</f>
        <v>0</v>
      </c>
      <c r="U13" s="79"/>
      <c r="V13" s="1"/>
      <c r="W13" s="1"/>
      <c r="X13" s="1"/>
      <c r="Y13" s="1"/>
      <c r="Z13" s="1"/>
      <c r="AA13" s="1"/>
    </row>
    <row r="14" spans="2:27"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row>
    <row r="15" spans="2:27" x14ac:dyDescent="0.25">
      <c r="B15" s="1"/>
      <c r="C15" s="1"/>
      <c r="D15" s="1"/>
      <c r="E15" s="1"/>
      <c r="F15" s="75">
        <f>T9+T13</f>
        <v>0</v>
      </c>
      <c r="G15" s="76"/>
      <c r="H15" s="76"/>
      <c r="I15" s="77"/>
      <c r="J15" s="1"/>
      <c r="K15" s="82" t="str">
        <f>"Contul "&amp;L13&amp;" a fost actualizat cu economiile realizate in valuta "&amp;P13&amp;" cu ajutorul bugetului la"</f>
        <v>Contul  a fost actualizat cu economiile realizate in valuta EUR cu ajutorul bugetului la</v>
      </c>
      <c r="L15" s="82"/>
      <c r="M15" s="82"/>
      <c r="N15" s="82"/>
      <c r="O15" s="82"/>
      <c r="P15" s="82"/>
      <c r="Q15" s="82"/>
      <c r="R15" s="82"/>
      <c r="S15" s="82"/>
      <c r="T15" s="83"/>
      <c r="U15" s="84"/>
      <c r="V15" s="1"/>
      <c r="W15" s="1"/>
      <c r="X15" s="1"/>
      <c r="Y15" s="1"/>
      <c r="Z15" s="1"/>
      <c r="AA15" s="1"/>
    </row>
    <row r="16" spans="2:27" x14ac:dyDescent="0.25">
      <c r="B16" s="1"/>
      <c r="C16" s="1"/>
      <c r="D16" s="1"/>
      <c r="E16" s="1"/>
      <c r="F16" s="1"/>
      <c r="G16" s="1"/>
      <c r="H16" s="1"/>
      <c r="I16" s="1"/>
      <c r="J16" s="1"/>
      <c r="K16" s="1"/>
      <c r="L16" s="1"/>
      <c r="M16" s="1"/>
      <c r="N16" s="1"/>
      <c r="O16" s="1"/>
      <c r="P16" s="1"/>
      <c r="Q16" s="1"/>
      <c r="R16" s="1"/>
      <c r="S16" s="1"/>
      <c r="T16" s="1"/>
      <c r="U16" s="1"/>
      <c r="V16" s="1"/>
      <c r="W16" s="1"/>
      <c r="X16" s="1"/>
      <c r="Y16" s="1"/>
      <c r="Z16" s="1"/>
      <c r="AA16" s="1"/>
    </row>
    <row r="17" spans="2:27"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row>
    <row r="18" spans="2:27" x14ac:dyDescent="0.25">
      <c r="B18" s="1"/>
      <c r="C18" s="27">
        <f>C3</f>
        <v>44562</v>
      </c>
      <c r="D18" s="27">
        <f>D3</f>
        <v>44593</v>
      </c>
      <c r="E18" s="27">
        <f t="shared" ref="E18:N18" si="1">E3</f>
        <v>44624</v>
      </c>
      <c r="F18" s="27">
        <f t="shared" si="1"/>
        <v>44655</v>
      </c>
      <c r="G18" s="27">
        <f t="shared" si="1"/>
        <v>44686</v>
      </c>
      <c r="H18" s="27">
        <f t="shared" si="1"/>
        <v>44717</v>
      </c>
      <c r="I18" s="27">
        <f t="shared" si="1"/>
        <v>44748</v>
      </c>
      <c r="J18" s="27">
        <f t="shared" si="1"/>
        <v>44779</v>
      </c>
      <c r="K18" s="27">
        <f t="shared" si="1"/>
        <v>44810</v>
      </c>
      <c r="L18" s="27">
        <f t="shared" si="1"/>
        <v>44841</v>
      </c>
      <c r="M18" s="27">
        <f t="shared" si="1"/>
        <v>44872</v>
      </c>
      <c r="N18" s="27">
        <f t="shared" si="1"/>
        <v>44903</v>
      </c>
      <c r="O18" s="29" t="s">
        <v>12</v>
      </c>
      <c r="P18" s="1"/>
      <c r="Q18" s="96" t="s">
        <v>14</v>
      </c>
      <c r="R18" s="96"/>
      <c r="S18" s="1"/>
      <c r="T18" s="1"/>
      <c r="U18" s="1"/>
      <c r="V18" s="1"/>
      <c r="W18" s="1"/>
      <c r="X18" s="1"/>
      <c r="Y18" s="1"/>
      <c r="Z18" s="1"/>
      <c r="AA18" s="1"/>
    </row>
    <row r="19" spans="2:27" x14ac:dyDescent="0.25">
      <c r="B19" s="28" t="s">
        <v>11</v>
      </c>
      <c r="C19" s="23">
        <f>F13</f>
        <v>0</v>
      </c>
      <c r="D19" s="23">
        <f>C19</f>
        <v>0</v>
      </c>
      <c r="E19" s="23">
        <f t="shared" ref="E19:N19" si="2">D19</f>
        <v>0</v>
      </c>
      <c r="F19" s="23">
        <f t="shared" si="2"/>
        <v>0</v>
      </c>
      <c r="G19" s="23">
        <f t="shared" si="2"/>
        <v>0</v>
      </c>
      <c r="H19" s="23">
        <f t="shared" si="2"/>
        <v>0</v>
      </c>
      <c r="I19" s="23">
        <f t="shared" si="2"/>
        <v>0</v>
      </c>
      <c r="J19" s="23">
        <f t="shared" si="2"/>
        <v>0</v>
      </c>
      <c r="K19" s="23">
        <f t="shared" si="2"/>
        <v>0</v>
      </c>
      <c r="L19" s="23">
        <f t="shared" si="2"/>
        <v>0</v>
      </c>
      <c r="M19" s="23">
        <f t="shared" si="2"/>
        <v>0</v>
      </c>
      <c r="N19" s="23">
        <f t="shared" si="2"/>
        <v>0</v>
      </c>
      <c r="O19" s="23">
        <f>SUM(C19:N19)</f>
        <v>0</v>
      </c>
      <c r="P19" s="1"/>
      <c r="Q19" s="33" t="s">
        <v>15</v>
      </c>
      <c r="R19" s="33" t="s">
        <v>16</v>
      </c>
      <c r="S19" s="1"/>
      <c r="T19" s="1"/>
      <c r="U19" s="1"/>
      <c r="V19" s="1"/>
      <c r="W19" s="1"/>
      <c r="X19" s="1"/>
      <c r="Y19" s="1"/>
      <c r="Z19" s="1"/>
      <c r="AA19" s="1"/>
    </row>
    <row r="20" spans="2:27" x14ac:dyDescent="0.25">
      <c r="B20" s="28" t="s">
        <v>13</v>
      </c>
      <c r="C20" s="30">
        <f>'L 1'!B9</f>
        <v>0</v>
      </c>
      <c r="D20" s="31">
        <f>'L 2'!B9</f>
        <v>0</v>
      </c>
      <c r="E20" s="31">
        <f>'L 3'!B9</f>
        <v>0</v>
      </c>
      <c r="F20" s="31">
        <f>'L 4'!B9</f>
        <v>0</v>
      </c>
      <c r="G20" s="31">
        <f>'L 5'!B9</f>
        <v>0</v>
      </c>
      <c r="H20" s="31">
        <f>'L 6'!B9</f>
        <v>0</v>
      </c>
      <c r="I20" s="31">
        <f>'L 7'!B9</f>
        <v>0</v>
      </c>
      <c r="J20" s="31">
        <f>'L 8'!B9</f>
        <v>0</v>
      </c>
      <c r="K20" s="31">
        <f>'L 9'!B9</f>
        <v>0</v>
      </c>
      <c r="L20" s="31">
        <f>'L 10'!B9</f>
        <v>0</v>
      </c>
      <c r="M20" s="31">
        <f>'L 11'!B9</f>
        <v>0</v>
      </c>
      <c r="N20" s="31">
        <f>'L 12'!B9</f>
        <v>0</v>
      </c>
      <c r="O20" s="32">
        <f>SUM(C20:N20)</f>
        <v>0</v>
      </c>
      <c r="P20" s="1"/>
      <c r="Q20" s="34" t="str">
        <f>IF(O19&gt;O20,O20-O19,"")</f>
        <v/>
      </c>
      <c r="R20" s="35" t="str">
        <f>IF(O19&lt;O20,(O19-O20)*-1,"")</f>
        <v/>
      </c>
      <c r="S20" s="1"/>
      <c r="T20" s="1"/>
      <c r="U20" s="1"/>
      <c r="V20" s="1"/>
      <c r="W20" s="1"/>
      <c r="X20" s="1"/>
      <c r="Y20" s="1"/>
      <c r="Z20" s="1"/>
      <c r="AA20" s="1"/>
    </row>
    <row r="21" spans="2:27"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row>
    <row r="22" spans="2:27" x14ac:dyDescent="0.25">
      <c r="B22" s="1"/>
      <c r="C22" s="39"/>
      <c r="D22" s="40"/>
      <c r="E22" s="40"/>
      <c r="F22" s="40"/>
      <c r="G22" s="40"/>
      <c r="H22" s="40"/>
      <c r="I22" s="40"/>
      <c r="J22" s="40"/>
      <c r="K22" s="40"/>
      <c r="L22" s="40"/>
      <c r="M22" s="40"/>
      <c r="N22" s="40"/>
      <c r="O22" s="41" t="s">
        <v>17</v>
      </c>
      <c r="P22" s="1"/>
      <c r="Q22" s="95" t="str">
        <f>IF(O43=12,"Sumele au fost depuse","")</f>
        <v/>
      </c>
      <c r="R22" s="95"/>
      <c r="S22" s="1"/>
      <c r="T22" s="1"/>
      <c r="U22" s="1"/>
      <c r="V22" s="1"/>
      <c r="W22" s="1"/>
      <c r="X22" s="1"/>
      <c r="Y22" s="1"/>
      <c r="Z22" s="1"/>
      <c r="AA22" s="1"/>
    </row>
    <row r="23" spans="2:27" x14ac:dyDescent="0.25">
      <c r="B23" s="1"/>
      <c r="C23" s="1"/>
      <c r="D23" s="1"/>
      <c r="E23" s="1"/>
      <c r="F23" s="1"/>
      <c r="G23" s="1"/>
      <c r="H23" s="1"/>
      <c r="I23" s="1"/>
      <c r="J23" s="1"/>
      <c r="K23" s="1"/>
      <c r="L23" s="1"/>
      <c r="M23" s="1"/>
      <c r="N23" s="1"/>
      <c r="O23" s="1"/>
      <c r="P23" s="1"/>
      <c r="Q23" s="1"/>
      <c r="R23" s="1"/>
      <c r="S23" s="1"/>
      <c r="T23" s="1"/>
      <c r="U23" s="1"/>
      <c r="V23" s="1"/>
      <c r="W23" s="1"/>
      <c r="X23" s="1"/>
      <c r="Y23" s="1"/>
      <c r="Z23" s="1"/>
      <c r="AA23" s="1"/>
    </row>
    <row r="24" spans="2:27"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row>
    <row r="25" spans="2:27" x14ac:dyDescent="0.25">
      <c r="B25" s="1"/>
      <c r="C25" s="1"/>
      <c r="D25" s="1"/>
      <c r="E25" s="1"/>
      <c r="F25" s="1"/>
      <c r="G25" s="1"/>
      <c r="H25" s="1"/>
      <c r="I25" s="1"/>
      <c r="J25" s="1"/>
      <c r="K25" s="1"/>
      <c r="L25" s="1"/>
      <c r="M25" s="1"/>
      <c r="N25" s="1"/>
      <c r="O25" s="1"/>
      <c r="P25" s="1"/>
      <c r="Q25" s="1"/>
      <c r="R25" s="1"/>
      <c r="S25" s="1"/>
      <c r="T25" s="1"/>
      <c r="U25" s="1"/>
      <c r="V25" s="1"/>
      <c r="W25" s="1"/>
      <c r="X25" s="1"/>
      <c r="Y25" s="1"/>
      <c r="Z25" s="1"/>
      <c r="AA25" s="1"/>
    </row>
    <row r="26" spans="2:27" x14ac:dyDescent="0.25">
      <c r="B26" s="1"/>
      <c r="C26" s="1"/>
      <c r="D26" s="1"/>
      <c r="E26" s="1"/>
      <c r="F26" s="1"/>
      <c r="G26" s="1"/>
      <c r="H26" s="1"/>
      <c r="I26" s="1"/>
      <c r="J26" s="1"/>
      <c r="K26" s="1"/>
      <c r="L26" s="1"/>
      <c r="M26" s="1"/>
      <c r="N26" s="1"/>
      <c r="O26" s="1"/>
      <c r="P26" s="1"/>
      <c r="Q26" s="1"/>
      <c r="R26" s="1"/>
      <c r="S26" s="1"/>
      <c r="T26" s="1"/>
      <c r="U26" s="1"/>
      <c r="V26" s="1"/>
      <c r="W26" s="1"/>
      <c r="X26" s="1"/>
      <c r="Y26" s="1"/>
      <c r="Z26" s="1"/>
      <c r="AA26" s="1"/>
    </row>
    <row r="27" spans="2:27" x14ac:dyDescent="0.25">
      <c r="B27" s="1"/>
      <c r="C27" s="1"/>
      <c r="D27" s="1"/>
      <c r="E27" s="1"/>
      <c r="F27" s="1"/>
      <c r="G27" s="1"/>
      <c r="H27" s="1"/>
      <c r="I27" s="1"/>
      <c r="J27" s="1"/>
      <c r="K27" s="1"/>
      <c r="L27" s="1"/>
      <c r="M27" s="1"/>
      <c r="N27" s="1"/>
      <c r="O27" s="1"/>
      <c r="P27" s="1"/>
      <c r="Q27" s="1"/>
      <c r="R27" s="1"/>
      <c r="S27" s="1"/>
      <c r="T27" s="1"/>
      <c r="U27" s="1"/>
      <c r="V27" s="1"/>
      <c r="W27" s="1"/>
      <c r="X27" s="1"/>
      <c r="Y27" s="1"/>
      <c r="Z27" s="1"/>
      <c r="AA27" s="1"/>
    </row>
    <row r="28" spans="2:27" x14ac:dyDescent="0.25">
      <c r="B28" s="1"/>
      <c r="C28" s="1"/>
      <c r="D28" s="1"/>
      <c r="E28" s="1"/>
      <c r="F28" s="1"/>
      <c r="G28" s="1"/>
      <c r="H28" s="1"/>
      <c r="I28" s="1"/>
      <c r="J28" s="1"/>
      <c r="K28" s="1"/>
      <c r="L28" s="1"/>
      <c r="M28" s="1"/>
      <c r="N28" s="1"/>
      <c r="O28" s="1"/>
      <c r="P28" s="1"/>
      <c r="Q28" s="1"/>
      <c r="R28" s="1"/>
      <c r="S28" s="1"/>
      <c r="T28" s="1"/>
      <c r="U28" s="1"/>
      <c r="V28" s="1"/>
      <c r="W28" s="1"/>
      <c r="X28" s="1"/>
      <c r="Y28" s="1"/>
      <c r="Z28" s="1"/>
      <c r="AA28" s="1"/>
    </row>
    <row r="29" spans="2:27" x14ac:dyDescent="0.25">
      <c r="B29" s="1"/>
      <c r="C29" s="1"/>
      <c r="D29" s="1"/>
      <c r="E29" s="1"/>
      <c r="F29" s="1"/>
      <c r="G29" s="1"/>
      <c r="H29" s="1"/>
      <c r="I29" s="1"/>
      <c r="J29" s="1"/>
      <c r="K29" s="1"/>
      <c r="L29" s="1"/>
      <c r="M29" s="1"/>
      <c r="N29" s="1"/>
      <c r="O29" s="1"/>
      <c r="P29" s="1"/>
      <c r="Q29" s="1"/>
      <c r="R29" s="1"/>
      <c r="S29" s="1"/>
      <c r="T29" s="1"/>
      <c r="U29" s="1"/>
      <c r="V29" s="1"/>
      <c r="W29" s="1"/>
      <c r="X29" s="1"/>
      <c r="Y29" s="1"/>
      <c r="Z29" s="1"/>
      <c r="AA29" s="1"/>
    </row>
    <row r="30" spans="2:27" x14ac:dyDescent="0.25">
      <c r="B30" s="1"/>
      <c r="C30" s="1"/>
      <c r="D30" s="1"/>
      <c r="E30" s="1"/>
      <c r="F30" s="1"/>
      <c r="G30" s="1"/>
      <c r="H30" s="1"/>
      <c r="I30" s="1"/>
      <c r="J30" s="1"/>
      <c r="K30" s="1"/>
      <c r="L30" s="1"/>
      <c r="M30" s="1"/>
      <c r="N30" s="1"/>
      <c r="O30" s="1"/>
      <c r="P30" s="1"/>
      <c r="Q30" s="1"/>
      <c r="R30" s="1"/>
      <c r="S30" s="1"/>
      <c r="T30" s="1"/>
      <c r="U30" s="1"/>
      <c r="V30" s="1"/>
      <c r="W30" s="1"/>
      <c r="X30" s="1"/>
      <c r="Y30" s="1"/>
      <c r="Z30" s="1"/>
      <c r="AA30" s="1"/>
    </row>
    <row r="31" spans="2:27" x14ac:dyDescent="0.25">
      <c r="B31" s="1"/>
      <c r="C31" s="1"/>
      <c r="D31" s="1"/>
      <c r="E31" s="1"/>
      <c r="F31" s="1"/>
      <c r="G31" s="1"/>
      <c r="H31" s="1"/>
      <c r="I31" s="1"/>
      <c r="J31" s="1"/>
      <c r="K31" s="1"/>
      <c r="L31" s="1"/>
      <c r="M31" s="1"/>
      <c r="N31" s="1"/>
      <c r="O31" s="1"/>
      <c r="P31" s="1"/>
      <c r="Q31" s="1"/>
      <c r="R31" s="1"/>
      <c r="S31" s="1"/>
      <c r="T31" s="1"/>
      <c r="U31" s="1"/>
      <c r="V31" s="1"/>
      <c r="W31" s="1"/>
      <c r="X31" s="1"/>
      <c r="Y31" s="1"/>
      <c r="Z31" s="1"/>
      <c r="AA31" s="1"/>
    </row>
    <row r="32" spans="2:27" x14ac:dyDescent="0.25">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x14ac:dyDescent="0.25">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x14ac:dyDescent="0.25">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x14ac:dyDescent="0.25">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x14ac:dyDescent="0.25">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x14ac:dyDescent="0.25">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x14ac:dyDescent="0.25">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x14ac:dyDescent="0.25">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x14ac:dyDescent="0.25">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x14ac:dyDescent="0.25">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s="42" customFormat="1" x14ac:dyDescent="0.25">
      <c r="A42" s="44"/>
      <c r="C42" s="43" t="b">
        <v>0</v>
      </c>
      <c r="D42" s="43" t="b">
        <v>0</v>
      </c>
      <c r="E42" s="43" t="b">
        <v>0</v>
      </c>
      <c r="F42" s="43" t="b">
        <v>0</v>
      </c>
      <c r="G42" s="43" t="b">
        <v>0</v>
      </c>
      <c r="H42" s="43" t="b">
        <v>0</v>
      </c>
      <c r="I42" s="43" t="b">
        <v>0</v>
      </c>
      <c r="J42" s="43" t="b">
        <v>0</v>
      </c>
      <c r="K42" s="43" t="b">
        <v>0</v>
      </c>
      <c r="L42" s="43" t="b">
        <v>0</v>
      </c>
      <c r="M42" s="43" t="b">
        <v>0</v>
      </c>
      <c r="N42" s="43" t="b">
        <v>0</v>
      </c>
      <c r="O42" s="42" t="str">
        <f>IF(O43=12,1,"")</f>
        <v/>
      </c>
    </row>
    <row r="43" spans="1:27" s="42" customFormat="1" x14ac:dyDescent="0.25">
      <c r="A43" s="44"/>
      <c r="C43" s="42" t="str">
        <f>IF(C42=TRUE,1,"")</f>
        <v/>
      </c>
      <c r="D43" s="42" t="str">
        <f t="shared" ref="D43:N43" si="3">IF(D42=TRUE,1,"")</f>
        <v/>
      </c>
      <c r="E43" s="42" t="str">
        <f t="shared" si="3"/>
        <v/>
      </c>
      <c r="F43" s="42" t="str">
        <f t="shared" si="3"/>
        <v/>
      </c>
      <c r="G43" s="42" t="str">
        <f t="shared" si="3"/>
        <v/>
      </c>
      <c r="H43" s="42" t="str">
        <f t="shared" si="3"/>
        <v/>
      </c>
      <c r="I43" s="42" t="str">
        <f t="shared" si="3"/>
        <v/>
      </c>
      <c r="J43" s="42" t="str">
        <f t="shared" si="3"/>
        <v/>
      </c>
      <c r="K43" s="42" t="str">
        <f t="shared" si="3"/>
        <v/>
      </c>
      <c r="L43" s="42" t="str">
        <f t="shared" si="3"/>
        <v/>
      </c>
      <c r="M43" s="42" t="str">
        <f t="shared" si="3"/>
        <v/>
      </c>
      <c r="N43" s="42" t="str">
        <f t="shared" si="3"/>
        <v/>
      </c>
      <c r="O43" s="42">
        <f>SUM(C43:N43)</f>
        <v>0</v>
      </c>
    </row>
    <row r="44" spans="1:27" s="42" customFormat="1" x14ac:dyDescent="0.25">
      <c r="A44" s="44"/>
    </row>
    <row r="45" spans="1:27" s="56" customFormat="1" x14ac:dyDescent="0.25">
      <c r="A45" s="47"/>
    </row>
    <row r="46" spans="1:27" s="56" customFormat="1" x14ac:dyDescent="0.25">
      <c r="A46" s="47"/>
    </row>
    <row r="101" spans="2:2" x14ac:dyDescent="0.25">
      <c r="B101" t="s">
        <v>9</v>
      </c>
    </row>
    <row r="102" spans="2:2" x14ac:dyDescent="0.25">
      <c r="B102" t="s">
        <v>8</v>
      </c>
    </row>
    <row r="103" spans="2:2" x14ac:dyDescent="0.25">
      <c r="B103" s="25">
        <f ca="1">TODAY()</f>
        <v>44749</v>
      </c>
    </row>
  </sheetData>
  <sheetProtection algorithmName="SHA-512" hashValue="409fjZmM38ulj57NmMAbm5u+FGhb7xk+VGRL2Uzlh+VvhT/4J5UVtEKg/8GUJoJIK3/suSSwuA0ngFv728HuBA==" saltValue="GAvzpr/sBixmsfneCRPZVw==" spinCount="100000" sheet="1" objects="1" scenarios="1" selectLockedCells="1" sort="0" autoFilter="0"/>
  <mergeCells count="16">
    <mergeCell ref="Q22:R22"/>
    <mergeCell ref="Q18:R18"/>
    <mergeCell ref="R9:S9"/>
    <mergeCell ref="K15:S15"/>
    <mergeCell ref="T15:U15"/>
    <mergeCell ref="F15:I15"/>
    <mergeCell ref="T9:U9"/>
    <mergeCell ref="T7:U7"/>
    <mergeCell ref="K11:S11"/>
    <mergeCell ref="T11:U11"/>
    <mergeCell ref="R13:S13"/>
    <mergeCell ref="T13:U13"/>
    <mergeCell ref="F7:I7"/>
    <mergeCell ref="F9:I9"/>
    <mergeCell ref="F11:I11"/>
    <mergeCell ref="F13:I13"/>
  </mergeCells>
  <conditionalFormatting sqref="C21">
    <cfRule type="expression" dxfId="12" priority="13">
      <formula>$C$43=1</formula>
    </cfRule>
  </conditionalFormatting>
  <conditionalFormatting sqref="D21">
    <cfRule type="expression" dxfId="11" priority="12">
      <formula>$D$43=1</formula>
    </cfRule>
  </conditionalFormatting>
  <conditionalFormatting sqref="E21">
    <cfRule type="expression" dxfId="10" priority="11">
      <formula>$E$43=1</formula>
    </cfRule>
  </conditionalFormatting>
  <conditionalFormatting sqref="F21">
    <cfRule type="expression" dxfId="9" priority="10">
      <formula>$F$43=1</formula>
    </cfRule>
  </conditionalFormatting>
  <conditionalFormatting sqref="G21">
    <cfRule type="expression" dxfId="8" priority="9">
      <formula>$G$43=1</formula>
    </cfRule>
  </conditionalFormatting>
  <conditionalFormatting sqref="H21">
    <cfRule type="expression" dxfId="7" priority="8">
      <formula>$H$43=1</formula>
    </cfRule>
  </conditionalFormatting>
  <conditionalFormatting sqref="I21">
    <cfRule type="expression" dxfId="6" priority="7">
      <formula>$I$43=1</formula>
    </cfRule>
  </conditionalFormatting>
  <conditionalFormatting sqref="J21">
    <cfRule type="expression" dxfId="5" priority="6">
      <formula>$J$43=1</formula>
    </cfRule>
  </conditionalFormatting>
  <conditionalFormatting sqref="K21">
    <cfRule type="expression" dxfId="4" priority="5">
      <formula>$K$43=1</formula>
    </cfRule>
  </conditionalFormatting>
  <conditionalFormatting sqref="L21">
    <cfRule type="expression" dxfId="3" priority="4">
      <formula>$L$43=1</formula>
    </cfRule>
  </conditionalFormatting>
  <conditionalFormatting sqref="M21">
    <cfRule type="expression" dxfId="2" priority="3">
      <formula>$M$43=1</formula>
    </cfRule>
  </conditionalFormatting>
  <conditionalFormatting sqref="N21">
    <cfRule type="expression" dxfId="1" priority="2">
      <formula>$N$43=1</formula>
    </cfRule>
  </conditionalFormatting>
  <conditionalFormatting sqref="O21">
    <cfRule type="expression" dxfId="0" priority="1">
      <formula>$O$42=1</formula>
    </cfRule>
  </conditionalFormatting>
  <dataValidations xWindow="532" yWindow="289" count="2">
    <dataValidation type="list" allowBlank="1" showInputMessage="1" showErrorMessage="1" errorTitle="Atentie!!!" error="Poti selecta doar RON sau EUR" sqref="P9 P13" xr:uid="{3D81996F-78FC-4E66-A2C7-0CCDFCB1AC29}">
      <formula1>$B$101:$B$102</formula1>
    </dataValidation>
    <dataValidation allowBlank="1" showInputMessage="1" showErrorMessage="1" prompt="Completeaza acest camp cu prenumele si numele tau. Apoi schimbă data de începere a utilizării aplicației cu data de 01 a oricărei luni la care vrei să începi._x000a_IMPORTANT !!! Intră în pagina ”Citește aici despre buget” unde ai instrucțiuni în detaliu." sqref="F7:I7" xr:uid="{086EB61C-DCF4-42EC-ACC4-E520AC694230}"/>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defaultSize="0" autoFill="0" autoLine="0" autoPict="0">
                <anchor moveWithCells="1">
                  <from>
                    <xdr:col>2</xdr:col>
                    <xdr:colOff>9525</xdr:colOff>
                    <xdr:row>21</xdr:row>
                    <xdr:rowOff>0</xdr:rowOff>
                  </from>
                  <to>
                    <xdr:col>3</xdr:col>
                    <xdr:colOff>19050</xdr:colOff>
                    <xdr:row>22</xdr:row>
                    <xdr:rowOff>0</xdr:rowOff>
                  </to>
                </anchor>
              </controlPr>
            </control>
          </mc:Choice>
        </mc:AlternateContent>
        <mc:AlternateContent xmlns:mc="http://schemas.openxmlformats.org/markup-compatibility/2006">
          <mc:Choice Requires="x14">
            <control shapeId="5124" r:id="rId5" name="Check Box 4">
              <controlPr defaultSize="0" autoFill="0" autoLine="0" autoPict="0">
                <anchor moveWithCells="1">
                  <from>
                    <xdr:col>3</xdr:col>
                    <xdr:colOff>9525</xdr:colOff>
                    <xdr:row>21</xdr:row>
                    <xdr:rowOff>0</xdr:rowOff>
                  </from>
                  <to>
                    <xdr:col>4</xdr:col>
                    <xdr:colOff>9525</xdr:colOff>
                    <xdr:row>22</xdr:row>
                    <xdr:rowOff>19050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from>
                    <xdr:col>4</xdr:col>
                    <xdr:colOff>9525</xdr:colOff>
                    <xdr:row>21</xdr:row>
                    <xdr:rowOff>0</xdr:rowOff>
                  </from>
                  <to>
                    <xdr:col>5</xdr:col>
                    <xdr:colOff>9525</xdr:colOff>
                    <xdr:row>22</xdr:row>
                    <xdr:rowOff>19050</xdr:rowOff>
                  </to>
                </anchor>
              </controlPr>
            </control>
          </mc:Choice>
        </mc:AlternateContent>
        <mc:AlternateContent xmlns:mc="http://schemas.openxmlformats.org/markup-compatibility/2006">
          <mc:Choice Requires="x14">
            <control shapeId="5132" r:id="rId7" name="Check Box 12">
              <controlPr defaultSize="0" autoFill="0" autoLine="0" autoPict="0">
                <anchor moveWithCells="1">
                  <from>
                    <xdr:col>5</xdr:col>
                    <xdr:colOff>28575</xdr:colOff>
                    <xdr:row>21</xdr:row>
                    <xdr:rowOff>0</xdr:rowOff>
                  </from>
                  <to>
                    <xdr:col>5</xdr:col>
                    <xdr:colOff>638175</xdr:colOff>
                    <xdr:row>22</xdr:row>
                    <xdr:rowOff>19050</xdr:rowOff>
                  </to>
                </anchor>
              </controlPr>
            </control>
          </mc:Choice>
        </mc:AlternateContent>
        <mc:AlternateContent xmlns:mc="http://schemas.openxmlformats.org/markup-compatibility/2006">
          <mc:Choice Requires="x14">
            <control shapeId="5133" r:id="rId8" name="Check Box 13">
              <controlPr defaultSize="0" autoFill="0" autoLine="0" autoPict="0">
                <anchor moveWithCells="1">
                  <from>
                    <xdr:col>6</xdr:col>
                    <xdr:colOff>9525</xdr:colOff>
                    <xdr:row>21</xdr:row>
                    <xdr:rowOff>0</xdr:rowOff>
                  </from>
                  <to>
                    <xdr:col>7</xdr:col>
                    <xdr:colOff>9525</xdr:colOff>
                    <xdr:row>22</xdr:row>
                    <xdr:rowOff>19050</xdr:rowOff>
                  </to>
                </anchor>
              </controlPr>
            </control>
          </mc:Choice>
        </mc:AlternateContent>
        <mc:AlternateContent xmlns:mc="http://schemas.openxmlformats.org/markup-compatibility/2006">
          <mc:Choice Requires="x14">
            <control shapeId="5134" r:id="rId9" name="Check Box 14">
              <controlPr defaultSize="0" autoFill="0" autoLine="0" autoPict="0">
                <anchor moveWithCells="1">
                  <from>
                    <xdr:col>7</xdr:col>
                    <xdr:colOff>9525</xdr:colOff>
                    <xdr:row>21</xdr:row>
                    <xdr:rowOff>0</xdr:rowOff>
                  </from>
                  <to>
                    <xdr:col>8</xdr:col>
                    <xdr:colOff>9525</xdr:colOff>
                    <xdr:row>22</xdr:row>
                    <xdr:rowOff>19050</xdr:rowOff>
                  </to>
                </anchor>
              </controlPr>
            </control>
          </mc:Choice>
        </mc:AlternateContent>
        <mc:AlternateContent xmlns:mc="http://schemas.openxmlformats.org/markup-compatibility/2006">
          <mc:Choice Requires="x14">
            <control shapeId="5135" r:id="rId10" name="Check Box 15">
              <controlPr defaultSize="0" autoFill="0" autoLine="0" autoPict="0">
                <anchor moveWithCells="1">
                  <from>
                    <xdr:col>8</xdr:col>
                    <xdr:colOff>9525</xdr:colOff>
                    <xdr:row>21</xdr:row>
                    <xdr:rowOff>0</xdr:rowOff>
                  </from>
                  <to>
                    <xdr:col>9</xdr:col>
                    <xdr:colOff>9525</xdr:colOff>
                    <xdr:row>22</xdr:row>
                    <xdr:rowOff>19050</xdr:rowOff>
                  </to>
                </anchor>
              </controlPr>
            </control>
          </mc:Choice>
        </mc:AlternateContent>
        <mc:AlternateContent xmlns:mc="http://schemas.openxmlformats.org/markup-compatibility/2006">
          <mc:Choice Requires="x14">
            <control shapeId="5136" r:id="rId11" name="Check Box 16">
              <controlPr defaultSize="0" autoFill="0" autoLine="0" autoPict="0">
                <anchor moveWithCells="1">
                  <from>
                    <xdr:col>9</xdr:col>
                    <xdr:colOff>9525</xdr:colOff>
                    <xdr:row>21</xdr:row>
                    <xdr:rowOff>0</xdr:rowOff>
                  </from>
                  <to>
                    <xdr:col>10</xdr:col>
                    <xdr:colOff>9525</xdr:colOff>
                    <xdr:row>22</xdr:row>
                    <xdr:rowOff>19050</xdr:rowOff>
                  </to>
                </anchor>
              </controlPr>
            </control>
          </mc:Choice>
        </mc:AlternateContent>
        <mc:AlternateContent xmlns:mc="http://schemas.openxmlformats.org/markup-compatibility/2006">
          <mc:Choice Requires="x14">
            <control shapeId="5137" r:id="rId12" name="Check Box 17">
              <controlPr defaultSize="0" autoFill="0" autoLine="0" autoPict="0">
                <anchor moveWithCells="1">
                  <from>
                    <xdr:col>10</xdr:col>
                    <xdr:colOff>9525</xdr:colOff>
                    <xdr:row>21</xdr:row>
                    <xdr:rowOff>0</xdr:rowOff>
                  </from>
                  <to>
                    <xdr:col>11</xdr:col>
                    <xdr:colOff>9525</xdr:colOff>
                    <xdr:row>22</xdr:row>
                    <xdr:rowOff>19050</xdr:rowOff>
                  </to>
                </anchor>
              </controlPr>
            </control>
          </mc:Choice>
        </mc:AlternateContent>
        <mc:AlternateContent xmlns:mc="http://schemas.openxmlformats.org/markup-compatibility/2006">
          <mc:Choice Requires="x14">
            <control shapeId="5138" r:id="rId13" name="Check Box 18">
              <controlPr defaultSize="0" autoFill="0" autoLine="0" autoPict="0">
                <anchor moveWithCells="1">
                  <from>
                    <xdr:col>11</xdr:col>
                    <xdr:colOff>9525</xdr:colOff>
                    <xdr:row>21</xdr:row>
                    <xdr:rowOff>0</xdr:rowOff>
                  </from>
                  <to>
                    <xdr:col>12</xdr:col>
                    <xdr:colOff>9525</xdr:colOff>
                    <xdr:row>22</xdr:row>
                    <xdr:rowOff>19050</xdr:rowOff>
                  </to>
                </anchor>
              </controlPr>
            </control>
          </mc:Choice>
        </mc:AlternateContent>
        <mc:AlternateContent xmlns:mc="http://schemas.openxmlformats.org/markup-compatibility/2006">
          <mc:Choice Requires="x14">
            <control shapeId="5139" r:id="rId14" name="Check Box 19">
              <controlPr defaultSize="0" autoFill="0" autoLine="0" autoPict="0">
                <anchor moveWithCells="1">
                  <from>
                    <xdr:col>12</xdr:col>
                    <xdr:colOff>9525</xdr:colOff>
                    <xdr:row>21</xdr:row>
                    <xdr:rowOff>0</xdr:rowOff>
                  </from>
                  <to>
                    <xdr:col>13</xdr:col>
                    <xdr:colOff>9525</xdr:colOff>
                    <xdr:row>22</xdr:row>
                    <xdr:rowOff>19050</xdr:rowOff>
                  </to>
                </anchor>
              </controlPr>
            </control>
          </mc:Choice>
        </mc:AlternateContent>
        <mc:AlternateContent xmlns:mc="http://schemas.openxmlformats.org/markup-compatibility/2006">
          <mc:Choice Requires="x14">
            <control shapeId="5140" r:id="rId15" name="Check Box 20">
              <controlPr defaultSize="0" autoFill="0" autoLine="0" autoPict="0">
                <anchor moveWithCells="1">
                  <from>
                    <xdr:col>13</xdr:col>
                    <xdr:colOff>9525</xdr:colOff>
                    <xdr:row>21</xdr:row>
                    <xdr:rowOff>0</xdr:rowOff>
                  </from>
                  <to>
                    <xdr:col>14</xdr:col>
                    <xdr:colOff>9525</xdr:colOff>
                    <xdr:row>22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7FD9F-991C-4C53-8BB7-D9DF15E3BAD4}">
  <sheetPr>
    <tabColor rgb="FF24353C"/>
  </sheetPr>
  <dimension ref="A1:AU644"/>
  <sheetViews>
    <sheetView showRowColHeaders="0" topLeftCell="B1" zoomScale="110" zoomScaleNormal="110" workbookViewId="0">
      <pane ySplit="4" topLeftCell="A5" activePane="bottomLeft" state="frozen"/>
      <selection pane="bottomLeft" activeCell="C25" sqref="C25"/>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Setari!C3</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ht="6" customHeight="1" x14ac:dyDescent="0.25">
      <c r="B5" s="2"/>
      <c r="C5" s="2"/>
      <c r="D5" s="2"/>
      <c r="E5" s="2"/>
      <c r="F5" s="2"/>
      <c r="G5" s="2"/>
      <c r="H5" s="2"/>
      <c r="I5" s="2"/>
      <c r="J5" s="2"/>
      <c r="K5" s="2"/>
      <c r="L5" s="2"/>
      <c r="M5" s="2"/>
      <c r="N5" s="2"/>
      <c r="O5" s="2"/>
      <c r="P5" s="2"/>
      <c r="Q5" s="2"/>
      <c r="R5" s="2"/>
      <c r="S5" s="2"/>
      <c r="T5" s="2"/>
      <c r="U5" s="2"/>
      <c r="V5" s="2"/>
      <c r="W5" s="2"/>
      <c r="X5" s="2"/>
      <c r="Y5" s="2"/>
      <c r="Z5" s="2"/>
      <c r="AA5" s="2"/>
    </row>
    <row r="6" spans="2:27" x14ac:dyDescent="0.25">
      <c r="B6" s="1"/>
      <c r="C6" s="1"/>
      <c r="D6" s="1"/>
      <c r="E6" s="1"/>
      <c r="F6" s="1"/>
      <c r="G6" s="1"/>
      <c r="H6" s="1"/>
      <c r="I6" s="1"/>
      <c r="J6" s="1"/>
      <c r="K6" s="1"/>
      <c r="L6" s="1"/>
      <c r="M6" s="1"/>
      <c r="N6" s="1"/>
      <c r="O6" s="1"/>
      <c r="P6" s="1"/>
      <c r="Q6" s="1"/>
      <c r="R6" s="1"/>
      <c r="S6" s="1"/>
      <c r="T6" s="1"/>
      <c r="U6" s="1"/>
      <c r="V6" s="1"/>
      <c r="W6" s="1"/>
      <c r="X6" s="1"/>
      <c r="Y6" s="1"/>
      <c r="Z6" s="1"/>
      <c r="AA6" s="1"/>
    </row>
    <row r="7" spans="2:27" x14ac:dyDescent="0.25">
      <c r="B7" s="1"/>
      <c r="C7" s="1"/>
      <c r="D7" s="1"/>
      <c r="E7" s="1"/>
      <c r="F7" s="1"/>
      <c r="G7" s="1"/>
      <c r="H7" s="1"/>
      <c r="I7" s="1"/>
      <c r="J7" s="1"/>
      <c r="K7" s="1"/>
      <c r="L7" s="1"/>
      <c r="M7" s="1"/>
      <c r="N7" s="1"/>
      <c r="O7" s="1"/>
      <c r="P7" s="1"/>
      <c r="Q7" s="1"/>
      <c r="R7" s="1"/>
      <c r="S7" s="1"/>
      <c r="T7" s="1"/>
      <c r="U7" s="1"/>
      <c r="V7" s="1"/>
      <c r="W7" s="1"/>
      <c r="X7" s="1"/>
      <c r="Y7" s="1"/>
      <c r="Z7" s="1"/>
      <c r="AA7" s="1"/>
    </row>
    <row r="8" spans="2:27" x14ac:dyDescent="0.25">
      <c r="B8" s="1"/>
      <c r="C8" s="1"/>
      <c r="D8" s="1"/>
      <c r="E8" s="1"/>
      <c r="F8" s="1"/>
      <c r="G8" s="1"/>
      <c r="H8" s="1"/>
      <c r="I8" s="1"/>
      <c r="J8" s="1"/>
      <c r="K8" s="1"/>
      <c r="L8" s="1"/>
      <c r="M8" s="1"/>
      <c r="N8" s="1"/>
      <c r="O8" s="1"/>
      <c r="P8" s="1"/>
      <c r="Q8" s="1"/>
      <c r="R8" s="1"/>
      <c r="S8" s="1"/>
      <c r="T8" s="1"/>
      <c r="U8" s="1"/>
      <c r="V8" s="1"/>
      <c r="W8" s="1"/>
      <c r="X8" s="1"/>
      <c r="Y8" s="1"/>
      <c r="Z8" s="1"/>
      <c r="AA8" s="1"/>
    </row>
    <row r="9" spans="2:27" x14ac:dyDescent="0.25">
      <c r="B9" s="1"/>
      <c r="C9" s="1"/>
      <c r="D9" s="1"/>
      <c r="E9" s="1"/>
      <c r="F9" s="1"/>
      <c r="G9" s="1"/>
      <c r="H9" s="1"/>
      <c r="I9" s="1"/>
      <c r="J9" s="1"/>
      <c r="K9" s="1"/>
      <c r="L9" s="1"/>
      <c r="M9" s="1"/>
      <c r="N9" s="1"/>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row>
    <row r="12" spans="2:27" x14ac:dyDescent="0.25">
      <c r="B12" s="1"/>
      <c r="C12" s="1"/>
      <c r="D12" s="1"/>
      <c r="E12" s="1"/>
      <c r="F12" s="1"/>
      <c r="G12" s="1"/>
      <c r="H12" s="1"/>
      <c r="I12" s="1"/>
      <c r="J12" s="1"/>
      <c r="K12" s="1"/>
      <c r="L12" s="1"/>
      <c r="M12" s="1"/>
      <c r="N12" s="1"/>
      <c r="O12" s="1"/>
      <c r="P12" s="1"/>
      <c r="Q12" s="1"/>
      <c r="R12" s="1"/>
      <c r="S12" s="1"/>
      <c r="T12" s="1"/>
      <c r="U12" s="1"/>
      <c r="V12" s="1"/>
      <c r="W12" s="1"/>
      <c r="X12" s="1"/>
      <c r="Y12" s="1"/>
      <c r="Z12" s="1"/>
      <c r="AA12" s="1"/>
    </row>
    <row r="13" spans="2:27" x14ac:dyDescent="0.25">
      <c r="B13" s="1"/>
      <c r="C13" s="1"/>
      <c r="D13" s="1"/>
      <c r="E13" s="1"/>
      <c r="F13" s="1"/>
      <c r="G13" s="1"/>
      <c r="H13" s="1"/>
      <c r="I13" s="1"/>
      <c r="J13" s="1"/>
      <c r="K13" s="1"/>
      <c r="L13" s="1"/>
      <c r="M13" s="1"/>
      <c r="N13" s="1"/>
      <c r="O13" s="1"/>
      <c r="P13" s="1"/>
      <c r="Q13" s="1"/>
      <c r="R13" s="1"/>
      <c r="S13" s="1"/>
      <c r="T13" s="1"/>
      <c r="U13" s="1"/>
      <c r="V13" s="1"/>
      <c r="W13" s="1"/>
      <c r="X13" s="1"/>
      <c r="Y13" s="1"/>
      <c r="Z13" s="1"/>
      <c r="AA13" s="1"/>
    </row>
    <row r="14" spans="2:27"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row>
    <row r="15" spans="2:27" x14ac:dyDescent="0.25">
      <c r="B15" s="1"/>
      <c r="C15" s="1"/>
      <c r="D15" s="1"/>
      <c r="E15" s="1"/>
      <c r="F15" s="1"/>
      <c r="G15" s="1"/>
      <c r="H15" s="1"/>
      <c r="I15" s="1"/>
      <c r="J15" s="1"/>
      <c r="K15" s="1"/>
      <c r="L15" s="1"/>
      <c r="M15" s="1"/>
      <c r="N15" s="1"/>
      <c r="O15" s="1"/>
      <c r="P15" s="1"/>
      <c r="Q15" s="1"/>
      <c r="R15" s="1"/>
      <c r="S15" s="1"/>
      <c r="T15" s="1"/>
      <c r="U15" s="1"/>
      <c r="V15" s="1"/>
      <c r="W15" s="1"/>
      <c r="X15" s="1"/>
      <c r="Y15" s="1"/>
      <c r="Z15" s="1"/>
      <c r="AA15" s="1"/>
    </row>
    <row r="16" spans="2:27" x14ac:dyDescent="0.25">
      <c r="B16" s="1"/>
      <c r="C16" s="1"/>
      <c r="D16" s="1"/>
      <c r="E16" s="1"/>
      <c r="F16" s="1"/>
      <c r="G16" s="1"/>
      <c r="H16" s="1"/>
      <c r="I16" s="1"/>
      <c r="J16" s="1"/>
      <c r="K16" s="1"/>
      <c r="L16" s="1"/>
      <c r="M16" s="1"/>
      <c r="N16" s="1"/>
      <c r="O16" s="1"/>
      <c r="P16" s="1"/>
      <c r="Q16" s="1"/>
      <c r="R16" s="1"/>
      <c r="S16" s="1"/>
      <c r="T16" s="1"/>
      <c r="U16" s="1"/>
      <c r="V16" s="1"/>
      <c r="W16" s="1"/>
      <c r="X16" s="1"/>
      <c r="Y16" s="1"/>
      <c r="Z16" s="1"/>
      <c r="AA16" s="1"/>
    </row>
    <row r="17" spans="2:27"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row>
    <row r="18" spans="2:27" x14ac:dyDescent="0.25">
      <c r="B18" s="1"/>
      <c r="C18" s="1"/>
      <c r="D18" s="1"/>
      <c r="E18" s="1"/>
      <c r="F18" s="1"/>
      <c r="G18" s="1"/>
      <c r="H18" s="1"/>
      <c r="I18" s="1"/>
      <c r="J18" s="1"/>
      <c r="K18" s="1"/>
      <c r="L18" s="1"/>
      <c r="M18" s="1"/>
      <c r="N18" s="1"/>
      <c r="O18" s="1"/>
      <c r="P18" s="1"/>
      <c r="Q18" s="1"/>
      <c r="R18" s="1"/>
      <c r="S18" s="1"/>
      <c r="T18" s="1"/>
      <c r="U18" s="1"/>
      <c r="V18" s="1"/>
      <c r="W18" s="1"/>
      <c r="X18" s="1"/>
      <c r="Y18" s="1"/>
      <c r="Z18" s="1"/>
      <c r="AA18" s="1"/>
    </row>
    <row r="19" spans="2:27" x14ac:dyDescent="0.25">
      <c r="B19" s="1"/>
      <c r="C19" s="1"/>
      <c r="D19" s="1"/>
      <c r="E19" s="1"/>
      <c r="F19" s="1"/>
      <c r="G19" s="1"/>
      <c r="H19" s="1"/>
      <c r="I19" s="1"/>
      <c r="J19" s="1"/>
      <c r="K19" s="1"/>
      <c r="L19" s="1"/>
      <c r="M19" s="1"/>
      <c r="N19" s="1"/>
      <c r="O19" s="1"/>
      <c r="P19" s="1"/>
      <c r="Q19" s="1"/>
      <c r="R19" s="1"/>
      <c r="S19" s="1"/>
      <c r="T19" s="1"/>
      <c r="U19" s="1"/>
      <c r="V19" s="1"/>
      <c r="W19" s="1"/>
      <c r="X19" s="1"/>
      <c r="Y19" s="1"/>
      <c r="Z19" s="1"/>
      <c r="AA19" s="1"/>
    </row>
    <row r="20" spans="2:27" x14ac:dyDescent="0.25">
      <c r="B20" s="1"/>
      <c r="C20" s="1"/>
      <c r="D20" s="1"/>
      <c r="E20" s="1"/>
      <c r="F20" s="1"/>
      <c r="G20" s="1"/>
      <c r="H20" s="1"/>
      <c r="I20" s="1"/>
      <c r="J20" s="1"/>
      <c r="K20" s="1"/>
      <c r="L20" s="1"/>
      <c r="M20" s="1"/>
      <c r="N20" s="1"/>
      <c r="O20" s="1"/>
      <c r="P20" s="1"/>
      <c r="Q20" s="1"/>
      <c r="R20" s="1"/>
      <c r="S20" s="1"/>
      <c r="T20" s="1"/>
      <c r="U20" s="1"/>
      <c r="V20" s="1"/>
      <c r="W20" s="1"/>
      <c r="X20" s="1"/>
      <c r="Y20" s="1"/>
      <c r="Z20" s="1"/>
      <c r="AA20" s="1"/>
    </row>
    <row r="21" spans="2:27"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row>
    <row r="22" spans="2:27" x14ac:dyDescent="0.25">
      <c r="B22" s="1"/>
      <c r="C22" s="1"/>
      <c r="D22" s="1"/>
      <c r="E22" s="1"/>
      <c r="F22" s="1"/>
      <c r="G22" s="1"/>
      <c r="H22" s="1"/>
      <c r="I22" s="1"/>
      <c r="J22" s="1"/>
      <c r="K22" s="1"/>
      <c r="L22" s="1"/>
      <c r="M22" s="1"/>
      <c r="N22" s="1"/>
      <c r="O22" s="1"/>
      <c r="P22" s="1"/>
      <c r="Q22" s="1"/>
      <c r="R22" s="1"/>
      <c r="S22" s="1"/>
      <c r="T22" s="1"/>
      <c r="U22" s="1"/>
      <c r="V22" s="1"/>
      <c r="W22" s="1"/>
      <c r="X22" s="1"/>
      <c r="Y22" s="1"/>
      <c r="Z22" s="1"/>
      <c r="AA22" s="1"/>
    </row>
    <row r="23" spans="2:27" x14ac:dyDescent="0.25">
      <c r="B23" s="1"/>
      <c r="C23" s="1"/>
      <c r="D23" s="1"/>
      <c r="E23" s="1"/>
      <c r="F23" s="1"/>
      <c r="G23" s="1"/>
      <c r="H23" s="1"/>
      <c r="I23" s="1"/>
      <c r="J23" s="1"/>
      <c r="K23" s="1"/>
      <c r="L23" s="1"/>
      <c r="M23" s="1"/>
      <c r="N23" s="1"/>
      <c r="O23" s="1"/>
      <c r="P23" s="1"/>
      <c r="Q23" s="1"/>
      <c r="R23" s="1"/>
      <c r="S23" s="1"/>
      <c r="T23" s="1"/>
      <c r="U23" s="1"/>
      <c r="V23" s="1"/>
      <c r="W23" s="1"/>
      <c r="X23" s="1"/>
      <c r="Y23" s="1"/>
      <c r="Z23" s="1"/>
      <c r="AA23" s="1"/>
    </row>
    <row r="24" spans="2:27"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row>
    <row r="25" spans="2:27" s="1" customFormat="1" x14ac:dyDescent="0.25">
      <c r="B25" s="44"/>
      <c r="C25" s="63"/>
      <c r="D25" s="63"/>
      <c r="E25" s="63"/>
      <c r="F25" s="63"/>
      <c r="G25" s="63"/>
      <c r="H25" s="63"/>
      <c r="I25" s="63"/>
      <c r="J25" s="63"/>
      <c r="K25" s="63"/>
      <c r="L25" s="63"/>
      <c r="M25" s="63"/>
      <c r="N25" s="63"/>
      <c r="O25" s="44"/>
      <c r="P25" s="44"/>
    </row>
    <row r="26" spans="2:27" s="1" customFormat="1" x14ac:dyDescent="0.25">
      <c r="B26" s="44"/>
      <c r="C26" s="44" t="str">
        <f>IF(C25=TRUE,1,"")</f>
        <v/>
      </c>
      <c r="D26" s="44" t="str">
        <f t="shared" ref="D26:N26" si="1">IF(D25=TRUE,1,"")</f>
        <v/>
      </c>
      <c r="E26" s="44" t="str">
        <f t="shared" si="1"/>
        <v/>
      </c>
      <c r="F26" s="44" t="str">
        <f t="shared" si="1"/>
        <v/>
      </c>
      <c r="G26" s="44" t="str">
        <f t="shared" si="1"/>
        <v/>
      </c>
      <c r="H26" s="44" t="str">
        <f t="shared" si="1"/>
        <v/>
      </c>
      <c r="I26" s="44" t="str">
        <f t="shared" si="1"/>
        <v/>
      </c>
      <c r="J26" s="44" t="str">
        <f t="shared" si="1"/>
        <v/>
      </c>
      <c r="K26" s="44" t="str">
        <f t="shared" si="1"/>
        <v/>
      </c>
      <c r="L26" s="44" t="str">
        <f t="shared" si="1"/>
        <v/>
      </c>
      <c r="M26" s="44" t="str">
        <f t="shared" si="1"/>
        <v/>
      </c>
      <c r="N26" s="44" t="str">
        <f t="shared" si="1"/>
        <v/>
      </c>
      <c r="O26" s="44"/>
      <c r="P26" s="44"/>
    </row>
    <row r="27" spans="2:27" s="1" customFormat="1" x14ac:dyDescent="0.25">
      <c r="B27" s="44"/>
      <c r="C27" s="44"/>
      <c r="D27" s="44"/>
      <c r="E27" s="44"/>
      <c r="F27" s="44"/>
      <c r="G27" s="44"/>
      <c r="H27" s="44"/>
      <c r="I27" s="44"/>
      <c r="J27" s="44"/>
      <c r="K27" s="44"/>
      <c r="L27" s="44"/>
      <c r="M27" s="44"/>
      <c r="N27" s="44"/>
      <c r="O27" s="44"/>
      <c r="P27" s="44"/>
    </row>
    <row r="28" spans="2:27" s="1" customFormat="1" x14ac:dyDescent="0.25"/>
    <row r="29" spans="2:27" s="1" customFormat="1" x14ac:dyDescent="0.25"/>
    <row r="30" spans="2:27" s="1" customFormat="1" x14ac:dyDescent="0.25"/>
    <row r="31" spans="2:27" s="1" customFormat="1" x14ac:dyDescent="0.25"/>
    <row r="32" spans="2:27"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pans="2:2" s="1" customFormat="1" x14ac:dyDescent="0.25"/>
    <row r="82" spans="2:2" s="1" customFormat="1" x14ac:dyDescent="0.25"/>
    <row r="83" spans="2:2" s="1" customFormat="1" x14ac:dyDescent="0.25"/>
    <row r="84" spans="2:2" s="1" customFormat="1" x14ac:dyDescent="0.25"/>
    <row r="85" spans="2:2" s="1" customFormat="1" x14ac:dyDescent="0.25"/>
    <row r="86" spans="2:2" s="1" customFormat="1" x14ac:dyDescent="0.25">
      <c r="B86" s="64"/>
    </row>
    <row r="87" spans="2:2" s="1" customFormat="1" x14ac:dyDescent="0.25"/>
    <row r="88" spans="2:2" s="1" customFormat="1" x14ac:dyDescent="0.25"/>
    <row r="89" spans="2:2" s="1" customFormat="1" x14ac:dyDescent="0.25"/>
    <row r="90" spans="2:2" s="1" customFormat="1" x14ac:dyDescent="0.25"/>
    <row r="91" spans="2:2" s="1" customFormat="1" x14ac:dyDescent="0.25"/>
    <row r="92" spans="2:2" s="1" customFormat="1" x14ac:dyDescent="0.25"/>
    <row r="93" spans="2:2" s="1" customFormat="1" x14ac:dyDescent="0.25"/>
    <row r="94" spans="2:2" s="1" customFormat="1" x14ac:dyDescent="0.25"/>
    <row r="95" spans="2:2" s="1" customFormat="1" x14ac:dyDescent="0.25"/>
    <row r="96" spans="2:2" s="1" customFormat="1" x14ac:dyDescent="0.25"/>
    <row r="97" spans="2:47" s="1" customFormat="1" x14ac:dyDescent="0.25"/>
    <row r="98" spans="2:47" s="1" customFormat="1" x14ac:dyDescent="0.25"/>
    <row r="99" spans="2:47" s="1" customFormat="1" x14ac:dyDescent="0.25"/>
    <row r="100" spans="2:47" s="1" customFormat="1" x14ac:dyDescent="0.25"/>
    <row r="101" spans="2:47" s="1" customFormat="1" x14ac:dyDescent="0.25"/>
    <row r="102" spans="2:47"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2:47"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2:47"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2:47"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2:47"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2:47"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2:47"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2:47"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2:47"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2:47"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2:47"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2:47"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2:47"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2:47"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2:47"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2:47"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2:47"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2:47"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2:47"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2:47"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2:47"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2:47"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2:47"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2:47"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2:47"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2:47"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2:47"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2:47"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2:47"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2:47"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2:47"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2:47"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2:47"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2:47"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2:47"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2:47"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2:47"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2:47" x14ac:dyDescent="0.2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2:47"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2:47" x14ac:dyDescent="0.2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2:47" x14ac:dyDescent="0.2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2:47" x14ac:dyDescent="0.2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2:47"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2:47" x14ac:dyDescent="0.2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2:47" x14ac:dyDescent="0.2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2:47" x14ac:dyDescent="0.2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2:47" x14ac:dyDescent="0.2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2:47" x14ac:dyDescent="0.2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2:47" x14ac:dyDescent="0.2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2:47"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2:47"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2:47" x14ac:dyDescent="0.2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2:47" x14ac:dyDescent="0.2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2:47" x14ac:dyDescent="0.2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2:47" x14ac:dyDescent="0.2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2:47" x14ac:dyDescent="0.2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2:47" x14ac:dyDescent="0.2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2:47" x14ac:dyDescent="0.2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2:47" x14ac:dyDescent="0.2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2:47" x14ac:dyDescent="0.2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2:47"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2:47" x14ac:dyDescent="0.2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2:47" x14ac:dyDescent="0.2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2:47" x14ac:dyDescent="0.2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2:47" x14ac:dyDescent="0.2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2:47" x14ac:dyDescent="0.2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2:47" x14ac:dyDescent="0.2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2:47" x14ac:dyDescent="0.2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2:47" x14ac:dyDescent="0.2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2:47" x14ac:dyDescent="0.2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2:47" x14ac:dyDescent="0.2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2:47" x14ac:dyDescent="0.2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2:47" x14ac:dyDescent="0.2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2:47" x14ac:dyDescent="0.2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2:47" x14ac:dyDescent="0.2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2:47" x14ac:dyDescent="0.2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2:47" x14ac:dyDescent="0.2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2:47" x14ac:dyDescent="0.2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2:47" x14ac:dyDescent="0.2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2:47" x14ac:dyDescent="0.2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2:47" x14ac:dyDescent="0.2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2:47" x14ac:dyDescent="0.2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2:47" x14ac:dyDescent="0.2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2:47" x14ac:dyDescent="0.2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2:47" x14ac:dyDescent="0.2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2:47" x14ac:dyDescent="0.2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2:47" x14ac:dyDescent="0.2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2:47" x14ac:dyDescent="0.2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2:47" x14ac:dyDescent="0.2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2:47" x14ac:dyDescent="0.2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2:47" x14ac:dyDescent="0.2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2:47" x14ac:dyDescent="0.2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2:47" x14ac:dyDescent="0.2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2:47" x14ac:dyDescent="0.2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2:47" x14ac:dyDescent="0.2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2:47" x14ac:dyDescent="0.2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2:47" x14ac:dyDescent="0.2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2:47" x14ac:dyDescent="0.2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2:47" x14ac:dyDescent="0.2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2:47" x14ac:dyDescent="0.2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2:47" x14ac:dyDescent="0.2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2:47" x14ac:dyDescent="0.2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2:47" x14ac:dyDescent="0.2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2:47"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2:47" x14ac:dyDescent="0.2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2:47" x14ac:dyDescent="0.2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2:47" x14ac:dyDescent="0.2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2:47" x14ac:dyDescent="0.2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2:47" x14ac:dyDescent="0.2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2:47" x14ac:dyDescent="0.2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2:47" x14ac:dyDescent="0.2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2:47" x14ac:dyDescent="0.2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2:47" x14ac:dyDescent="0.2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2:47" x14ac:dyDescent="0.2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2:47" x14ac:dyDescent="0.2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2:47" x14ac:dyDescent="0.2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2:47" x14ac:dyDescent="0.2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2:47" x14ac:dyDescent="0.2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2:47" x14ac:dyDescent="0.2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2:47" x14ac:dyDescent="0.2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2:47" x14ac:dyDescent="0.2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2:47" x14ac:dyDescent="0.2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2:47" x14ac:dyDescent="0.2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2:47" x14ac:dyDescent="0.2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2:47" x14ac:dyDescent="0.2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2:47" x14ac:dyDescent="0.2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2:47" x14ac:dyDescent="0.2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2:47" x14ac:dyDescent="0.2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2:47" x14ac:dyDescent="0.2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2:47" x14ac:dyDescent="0.2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2:47" x14ac:dyDescent="0.2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2:47" x14ac:dyDescent="0.2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2:47" x14ac:dyDescent="0.2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2:47" x14ac:dyDescent="0.2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2:47" x14ac:dyDescent="0.2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2:47" x14ac:dyDescent="0.2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2:47" x14ac:dyDescent="0.2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2:47" x14ac:dyDescent="0.2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2:47" x14ac:dyDescent="0.2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2:47" x14ac:dyDescent="0.2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2:47" x14ac:dyDescent="0.2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2:47" x14ac:dyDescent="0.2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2:47" x14ac:dyDescent="0.2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2:47" x14ac:dyDescent="0.2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2:47" x14ac:dyDescent="0.2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2:47" x14ac:dyDescent="0.2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2:47" x14ac:dyDescent="0.2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2:47" x14ac:dyDescent="0.2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2:47" x14ac:dyDescent="0.2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2:47" x14ac:dyDescent="0.2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2:47" x14ac:dyDescent="0.2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2:47" x14ac:dyDescent="0.2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2:47" x14ac:dyDescent="0.2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2:47" x14ac:dyDescent="0.2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2:47" x14ac:dyDescent="0.2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2:47" x14ac:dyDescent="0.2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2:47" x14ac:dyDescent="0.2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2:47" x14ac:dyDescent="0.2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2:47" x14ac:dyDescent="0.2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2:47" x14ac:dyDescent="0.2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2:47" x14ac:dyDescent="0.2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2:47" x14ac:dyDescent="0.2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2:47" x14ac:dyDescent="0.2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2:47" x14ac:dyDescent="0.2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2:47" x14ac:dyDescent="0.2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2:47" x14ac:dyDescent="0.2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2:47" x14ac:dyDescent="0.2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2:47" x14ac:dyDescent="0.2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2:47" x14ac:dyDescent="0.2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2:47" x14ac:dyDescent="0.2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2:47" x14ac:dyDescent="0.2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2:47" x14ac:dyDescent="0.2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2:47" x14ac:dyDescent="0.2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2:47" x14ac:dyDescent="0.2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2:47" x14ac:dyDescent="0.2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2:47" x14ac:dyDescent="0.2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2:47" x14ac:dyDescent="0.2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2:47" x14ac:dyDescent="0.2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2:47" x14ac:dyDescent="0.2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2:47" x14ac:dyDescent="0.2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2:47" x14ac:dyDescent="0.2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2:47" x14ac:dyDescent="0.2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2:47" x14ac:dyDescent="0.2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2:47" x14ac:dyDescent="0.2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2:47" x14ac:dyDescent="0.2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2:47" x14ac:dyDescent="0.2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2:47" x14ac:dyDescent="0.2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2:47" x14ac:dyDescent="0.2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2:47" x14ac:dyDescent="0.2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2:47" x14ac:dyDescent="0.2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2:47" x14ac:dyDescent="0.2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2:47" x14ac:dyDescent="0.2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2:47" x14ac:dyDescent="0.2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2:47" x14ac:dyDescent="0.2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2:47" x14ac:dyDescent="0.2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2:47" x14ac:dyDescent="0.2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2:47" x14ac:dyDescent="0.2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2:47" x14ac:dyDescent="0.2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2:47" x14ac:dyDescent="0.2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2:47" x14ac:dyDescent="0.2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2:47" x14ac:dyDescent="0.2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2:47" x14ac:dyDescent="0.2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2:47" x14ac:dyDescent="0.2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2:47" x14ac:dyDescent="0.2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2:47" x14ac:dyDescent="0.2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2:47" x14ac:dyDescent="0.2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2:47" x14ac:dyDescent="0.2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2:47" x14ac:dyDescent="0.2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2:47" x14ac:dyDescent="0.2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2:47" x14ac:dyDescent="0.2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2:47" x14ac:dyDescent="0.2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2:47" x14ac:dyDescent="0.2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2:47" x14ac:dyDescent="0.2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2:47" x14ac:dyDescent="0.2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2:47" x14ac:dyDescent="0.2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2:47" x14ac:dyDescent="0.2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2:47" x14ac:dyDescent="0.2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2:47" x14ac:dyDescent="0.2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2:47" x14ac:dyDescent="0.2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2:47" x14ac:dyDescent="0.2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2:47" x14ac:dyDescent="0.2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2:47" x14ac:dyDescent="0.2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2:47" x14ac:dyDescent="0.2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2:47" x14ac:dyDescent="0.2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2:47" x14ac:dyDescent="0.2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2:47" x14ac:dyDescent="0.2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2:47" x14ac:dyDescent="0.2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2:47" x14ac:dyDescent="0.2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2:47" x14ac:dyDescent="0.2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2:47" x14ac:dyDescent="0.2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2:47" x14ac:dyDescent="0.2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2:47" x14ac:dyDescent="0.2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2:47" x14ac:dyDescent="0.2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2:47" x14ac:dyDescent="0.2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2:47" x14ac:dyDescent="0.2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2:47" x14ac:dyDescent="0.2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2:47" x14ac:dyDescent="0.2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2:47" x14ac:dyDescent="0.2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2:47" x14ac:dyDescent="0.2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2:47" x14ac:dyDescent="0.2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2:47" x14ac:dyDescent="0.2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2:47" x14ac:dyDescent="0.2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2:47" x14ac:dyDescent="0.2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2:47" x14ac:dyDescent="0.2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2:47" x14ac:dyDescent="0.2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2:47" x14ac:dyDescent="0.2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2:47" x14ac:dyDescent="0.2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2:47" x14ac:dyDescent="0.2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2:47" x14ac:dyDescent="0.2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2:47" x14ac:dyDescent="0.2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2:47" x14ac:dyDescent="0.2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2:47" x14ac:dyDescent="0.2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2:47" x14ac:dyDescent="0.2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2:47" x14ac:dyDescent="0.2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2:47" x14ac:dyDescent="0.2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2:47" x14ac:dyDescent="0.2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2:47" x14ac:dyDescent="0.2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2:47" x14ac:dyDescent="0.2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2:47" x14ac:dyDescent="0.2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2:47" x14ac:dyDescent="0.2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2:47" x14ac:dyDescent="0.2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2:47" x14ac:dyDescent="0.2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2:47" x14ac:dyDescent="0.2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2:47" x14ac:dyDescent="0.2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2:47" x14ac:dyDescent="0.2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2:47" x14ac:dyDescent="0.2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2:47" x14ac:dyDescent="0.2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2:47" x14ac:dyDescent="0.2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2:47" x14ac:dyDescent="0.2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2:47" x14ac:dyDescent="0.2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2:47" x14ac:dyDescent="0.2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2:47" x14ac:dyDescent="0.2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2:47" x14ac:dyDescent="0.2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2:47" x14ac:dyDescent="0.2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2:47" x14ac:dyDescent="0.2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2:47" x14ac:dyDescent="0.2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2:47" x14ac:dyDescent="0.2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2:47" x14ac:dyDescent="0.2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2:47" x14ac:dyDescent="0.2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2:47" x14ac:dyDescent="0.2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2:47" x14ac:dyDescent="0.2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2:47" x14ac:dyDescent="0.2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2:47" x14ac:dyDescent="0.2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2:47" x14ac:dyDescent="0.2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2:47" x14ac:dyDescent="0.2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2:47" x14ac:dyDescent="0.2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2:47" x14ac:dyDescent="0.2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2:47" x14ac:dyDescent="0.2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2:47" x14ac:dyDescent="0.2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2:47" x14ac:dyDescent="0.2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2:47" x14ac:dyDescent="0.2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2:47" x14ac:dyDescent="0.2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2:47" x14ac:dyDescent="0.2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2:47" x14ac:dyDescent="0.2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2:47" x14ac:dyDescent="0.2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2:47" x14ac:dyDescent="0.2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2:47" x14ac:dyDescent="0.2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2:47" x14ac:dyDescent="0.2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2:47" x14ac:dyDescent="0.2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2:47" x14ac:dyDescent="0.2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2:47" x14ac:dyDescent="0.2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2:47" x14ac:dyDescent="0.2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2:47" x14ac:dyDescent="0.2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2:47" x14ac:dyDescent="0.2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2:47" x14ac:dyDescent="0.2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2:47" x14ac:dyDescent="0.2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2:47" x14ac:dyDescent="0.2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2:47" x14ac:dyDescent="0.2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2:47" x14ac:dyDescent="0.2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2:47" x14ac:dyDescent="0.2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2:47" x14ac:dyDescent="0.2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2:47" x14ac:dyDescent="0.2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2:47" x14ac:dyDescent="0.2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2:47" x14ac:dyDescent="0.2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2:47" x14ac:dyDescent="0.2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2:47" x14ac:dyDescent="0.2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2:47" x14ac:dyDescent="0.2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2:47" x14ac:dyDescent="0.2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2:47" x14ac:dyDescent="0.2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2:47" x14ac:dyDescent="0.2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2:47" x14ac:dyDescent="0.2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2:47" x14ac:dyDescent="0.2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2:47" x14ac:dyDescent="0.2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2:47" x14ac:dyDescent="0.2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2:47" x14ac:dyDescent="0.2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2:47" x14ac:dyDescent="0.2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2:47" x14ac:dyDescent="0.2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2:47" x14ac:dyDescent="0.2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2:47" x14ac:dyDescent="0.2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2:47" x14ac:dyDescent="0.2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2:47" x14ac:dyDescent="0.2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2:47" x14ac:dyDescent="0.2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2:47" x14ac:dyDescent="0.2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2:47" x14ac:dyDescent="0.2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2:47" x14ac:dyDescent="0.2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2:47" x14ac:dyDescent="0.2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2:47" x14ac:dyDescent="0.2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2:47" x14ac:dyDescent="0.2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2:47" x14ac:dyDescent="0.2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2:47" x14ac:dyDescent="0.2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2:47" x14ac:dyDescent="0.2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2:47" x14ac:dyDescent="0.2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2:47" x14ac:dyDescent="0.2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2:47" x14ac:dyDescent="0.2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2:47" x14ac:dyDescent="0.2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2:47" x14ac:dyDescent="0.2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2:47" x14ac:dyDescent="0.2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2:47" x14ac:dyDescent="0.2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2:47" x14ac:dyDescent="0.2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2:47" x14ac:dyDescent="0.2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2:47" x14ac:dyDescent="0.2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2:47" x14ac:dyDescent="0.2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2:47" x14ac:dyDescent="0.2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2:47" x14ac:dyDescent="0.2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2:47" x14ac:dyDescent="0.2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2:47" x14ac:dyDescent="0.2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2:47" x14ac:dyDescent="0.2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2:47" x14ac:dyDescent="0.2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2:47" x14ac:dyDescent="0.2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2:47" x14ac:dyDescent="0.2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2:47" x14ac:dyDescent="0.2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2:47" x14ac:dyDescent="0.2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2:47" x14ac:dyDescent="0.2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2:47" x14ac:dyDescent="0.2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2:47" x14ac:dyDescent="0.2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2:47" x14ac:dyDescent="0.2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2:47" x14ac:dyDescent="0.2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2:47" x14ac:dyDescent="0.2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2:47" x14ac:dyDescent="0.2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2:47" x14ac:dyDescent="0.2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2:47" x14ac:dyDescent="0.2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2:47" x14ac:dyDescent="0.2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2:47" x14ac:dyDescent="0.2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2:47" x14ac:dyDescent="0.2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2:47" x14ac:dyDescent="0.2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2:47" x14ac:dyDescent="0.2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2:47" x14ac:dyDescent="0.2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2:47" x14ac:dyDescent="0.2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2:47" x14ac:dyDescent="0.2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2:47" x14ac:dyDescent="0.2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2:47" x14ac:dyDescent="0.2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2:47" x14ac:dyDescent="0.2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2:47" x14ac:dyDescent="0.2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2:47" x14ac:dyDescent="0.2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2:47" x14ac:dyDescent="0.2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2:47" x14ac:dyDescent="0.2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2:47" x14ac:dyDescent="0.2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2:47" x14ac:dyDescent="0.2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2:47" x14ac:dyDescent="0.2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2:47" x14ac:dyDescent="0.2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2:47" x14ac:dyDescent="0.2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2:47" x14ac:dyDescent="0.2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2:47" x14ac:dyDescent="0.2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2:47" x14ac:dyDescent="0.2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2:47" x14ac:dyDescent="0.2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2:47" x14ac:dyDescent="0.2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2:47" x14ac:dyDescent="0.2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2:47" x14ac:dyDescent="0.2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2:47" x14ac:dyDescent="0.2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2:47" x14ac:dyDescent="0.2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2:47" x14ac:dyDescent="0.2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2:47" x14ac:dyDescent="0.2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2:47" x14ac:dyDescent="0.2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2:47" x14ac:dyDescent="0.2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2:47" x14ac:dyDescent="0.2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2:47" x14ac:dyDescent="0.2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2:47" x14ac:dyDescent="0.2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2:47" x14ac:dyDescent="0.2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2:47" x14ac:dyDescent="0.2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2:47" x14ac:dyDescent="0.2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2:47" x14ac:dyDescent="0.2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2:47" x14ac:dyDescent="0.2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2:47" x14ac:dyDescent="0.2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2:47" x14ac:dyDescent="0.2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2:47" x14ac:dyDescent="0.2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2:47" x14ac:dyDescent="0.2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2:47" x14ac:dyDescent="0.2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2:47" x14ac:dyDescent="0.2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2:47" x14ac:dyDescent="0.2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2:47" x14ac:dyDescent="0.2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2:47" x14ac:dyDescent="0.2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2:47" x14ac:dyDescent="0.2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2:47" x14ac:dyDescent="0.2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2:47" x14ac:dyDescent="0.2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2:47" x14ac:dyDescent="0.2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2:47" x14ac:dyDescent="0.2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2:47" x14ac:dyDescent="0.2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2:47" x14ac:dyDescent="0.2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2:47" x14ac:dyDescent="0.2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2:47" x14ac:dyDescent="0.2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2:47" x14ac:dyDescent="0.2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2:47" x14ac:dyDescent="0.2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2:47" x14ac:dyDescent="0.2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2:47" x14ac:dyDescent="0.2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2:47" x14ac:dyDescent="0.2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2:47" x14ac:dyDescent="0.2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2:47" x14ac:dyDescent="0.2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2:47" x14ac:dyDescent="0.2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2:47" x14ac:dyDescent="0.2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2:47" x14ac:dyDescent="0.2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2:47" x14ac:dyDescent="0.2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2:47" x14ac:dyDescent="0.2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2:47" x14ac:dyDescent="0.2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2:47" x14ac:dyDescent="0.2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2:47" x14ac:dyDescent="0.2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2:47" x14ac:dyDescent="0.2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2:47" x14ac:dyDescent="0.2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2:47" x14ac:dyDescent="0.2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2:47" x14ac:dyDescent="0.2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2:47" x14ac:dyDescent="0.2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2:47" x14ac:dyDescent="0.2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2:47" x14ac:dyDescent="0.2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2:47" x14ac:dyDescent="0.2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2:47" x14ac:dyDescent="0.2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2:47" x14ac:dyDescent="0.2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2:47" x14ac:dyDescent="0.2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2:47" x14ac:dyDescent="0.2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2:47" x14ac:dyDescent="0.2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2:47" x14ac:dyDescent="0.2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2:47" x14ac:dyDescent="0.2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2:47" x14ac:dyDescent="0.2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2:47" x14ac:dyDescent="0.2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2:47" x14ac:dyDescent="0.2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2:47" x14ac:dyDescent="0.2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2:47" x14ac:dyDescent="0.2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2:47" x14ac:dyDescent="0.2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2:47" x14ac:dyDescent="0.2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2:47" x14ac:dyDescent="0.2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2:47" x14ac:dyDescent="0.2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2:47" x14ac:dyDescent="0.2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2:47" x14ac:dyDescent="0.2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2:47" x14ac:dyDescent="0.2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2:47" x14ac:dyDescent="0.2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2:47" x14ac:dyDescent="0.2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2:47" x14ac:dyDescent="0.2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2:47" x14ac:dyDescent="0.2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2:47" x14ac:dyDescent="0.2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2:47" x14ac:dyDescent="0.2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2:47" x14ac:dyDescent="0.2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2:47" x14ac:dyDescent="0.2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2:47" x14ac:dyDescent="0.2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2:47" x14ac:dyDescent="0.2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2:47" x14ac:dyDescent="0.2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2:47" x14ac:dyDescent="0.2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2:47" x14ac:dyDescent="0.2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2:47" x14ac:dyDescent="0.2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2:47" x14ac:dyDescent="0.2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2:47" x14ac:dyDescent="0.2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2:47" x14ac:dyDescent="0.2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2:47" x14ac:dyDescent="0.2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2:47" x14ac:dyDescent="0.2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2:47" x14ac:dyDescent="0.2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2:47" x14ac:dyDescent="0.2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2:47" x14ac:dyDescent="0.2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2:47" x14ac:dyDescent="0.2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2:47" x14ac:dyDescent="0.2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2:47" x14ac:dyDescent="0.2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2:47" x14ac:dyDescent="0.2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2:47" x14ac:dyDescent="0.2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2:47" x14ac:dyDescent="0.2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2:47" x14ac:dyDescent="0.2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2:47" x14ac:dyDescent="0.2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2:47" x14ac:dyDescent="0.2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2:47" x14ac:dyDescent="0.2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2:47" x14ac:dyDescent="0.2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2:47" x14ac:dyDescent="0.2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2:47" x14ac:dyDescent="0.2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2:47" x14ac:dyDescent="0.2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2:47" x14ac:dyDescent="0.2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2:47" x14ac:dyDescent="0.2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2:47" x14ac:dyDescent="0.2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2:47" x14ac:dyDescent="0.2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2:47" x14ac:dyDescent="0.2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2:47" x14ac:dyDescent="0.2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2:47" x14ac:dyDescent="0.2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2:47" x14ac:dyDescent="0.2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2:47" x14ac:dyDescent="0.2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2:47" x14ac:dyDescent="0.2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2:47" x14ac:dyDescent="0.2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2:47" x14ac:dyDescent="0.2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2:47" x14ac:dyDescent="0.2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2:47" x14ac:dyDescent="0.2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2:47" x14ac:dyDescent="0.2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2:47" x14ac:dyDescent="0.2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2:47" x14ac:dyDescent="0.2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2:47" x14ac:dyDescent="0.2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2:47" x14ac:dyDescent="0.2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2:47" x14ac:dyDescent="0.2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2:47" x14ac:dyDescent="0.2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2:47" x14ac:dyDescent="0.2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2:47" x14ac:dyDescent="0.2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2:47" x14ac:dyDescent="0.2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2:47" x14ac:dyDescent="0.2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2:47" x14ac:dyDescent="0.2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2:47" x14ac:dyDescent="0.2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2:47" x14ac:dyDescent="0.2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2:47" x14ac:dyDescent="0.2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2:47" x14ac:dyDescent="0.2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2:47" x14ac:dyDescent="0.2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2:47" x14ac:dyDescent="0.2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2:47" x14ac:dyDescent="0.2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2:47" x14ac:dyDescent="0.2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2:47" x14ac:dyDescent="0.2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sheetData>
  <sheetProtection algorithmName="SHA-512" hashValue="SxQ1/cbCYjwpSjnzRl9XQWIYJHA7IVZMFvdtXo7bWXVaie0yFaQo7CyGqHJ9FjJF5mvCiCp1//fLJM0U0pY5YQ==" saltValue="P6csVr3TqZDvMxEHKsx02A==" spinCount="100000" sheet="1" objects="1" scenarios="1" selectLockedCells="1" sort="0" autoFilter="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80DDD-DCB6-4434-870A-B3EB39B6E36F}">
  <dimension ref="A1:AA335"/>
  <sheetViews>
    <sheetView showRowColHeaders="0" zoomScaleNormal="100" workbookViewId="0">
      <pane ySplit="11" topLeftCell="A12" activePane="bottomLeft" state="frozen"/>
      <selection pane="bottomLeft" activeCell="B12" sqref="B12"/>
    </sheetView>
  </sheetViews>
  <sheetFormatPr defaultRowHeight="15" x14ac:dyDescent="0.25"/>
  <cols>
    <col min="1" max="1" width="0.140625" style="1" customWidth="1"/>
    <col min="2" max="3" width="10.140625" bestFit="1" customWidth="1"/>
    <col min="6" max="6" width="9.85546875" bestFit="1" customWidth="1"/>
  </cols>
  <sheetData>
    <row r="1" spans="2:27" s="1" customFormat="1" ht="0.75"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0">
        <f>Setari!F9</f>
        <v>44562</v>
      </c>
      <c r="D3" s="11">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Setari!F15</f>
        <v>0</v>
      </c>
      <c r="C6" s="1"/>
      <c r="D6" s="1"/>
      <c r="E6" s="1"/>
      <c r="F6" s="15">
        <f>Setari!F11</f>
        <v>0</v>
      </c>
      <c r="G6" s="1"/>
      <c r="H6" s="17">
        <f>SUM(M12:M311)</f>
        <v>0</v>
      </c>
      <c r="I6" s="1"/>
      <c r="J6" s="17">
        <f>SUM(N12:N311)</f>
        <v>0</v>
      </c>
      <c r="K6" s="1"/>
      <c r="L6" s="1"/>
      <c r="M6" s="1"/>
      <c r="N6" s="17">
        <f>F6+(J6-H6)</f>
        <v>0</v>
      </c>
      <c r="O6" s="1"/>
      <c r="P6" s="1"/>
      <c r="Q6" s="1"/>
      <c r="R6" s="1"/>
      <c r="S6" s="1"/>
      <c r="T6" s="1"/>
      <c r="U6" s="1"/>
      <c r="V6" s="1"/>
      <c r="W6" s="1"/>
      <c r="X6" s="1"/>
      <c r="Y6" s="1"/>
      <c r="Z6" s="1"/>
      <c r="AA6" s="1"/>
    </row>
    <row r="7" spans="2:27" ht="15" customHeight="1"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C3</f>
        <v>44562</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1: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1: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1: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1: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1: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1: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1: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1:27" s="67" customFormat="1" x14ac:dyDescent="0.25">
      <c r="A312" s="66"/>
      <c r="B312" s="42" t="s">
        <v>32</v>
      </c>
      <c r="C312" s="58">
        <f>SUMIF($B$12:$B$311,$B$312,$N$12:$N$311)</f>
        <v>0</v>
      </c>
      <c r="D312" s="42">
        <f>SUBTOTAL(103,D12:L311)</f>
        <v>0</v>
      </c>
      <c r="E312" s="42"/>
      <c r="F312" s="42"/>
      <c r="G312" s="42"/>
      <c r="H312" s="42"/>
      <c r="I312" s="42"/>
      <c r="J312" s="42"/>
    </row>
    <row r="313" spans="1:27" s="67" customFormat="1" x14ac:dyDescent="0.25">
      <c r="A313" s="66"/>
      <c r="B313" s="42" t="s">
        <v>33</v>
      </c>
      <c r="C313" s="58">
        <f>SUMIF($B$12:$B$311,$B$313,$M$12:$M$311)</f>
        <v>0</v>
      </c>
      <c r="D313" s="42"/>
      <c r="E313" s="42"/>
      <c r="F313" s="42"/>
      <c r="G313" s="42"/>
      <c r="H313" s="42"/>
      <c r="I313" s="42"/>
      <c r="J313" s="42"/>
    </row>
    <row r="314" spans="1:27" s="67" customFormat="1" x14ac:dyDescent="0.25">
      <c r="A314" s="66"/>
      <c r="B314" s="42" t="s">
        <v>34</v>
      </c>
      <c r="C314" s="58">
        <f>SUMIF($B$12:$B$311,$B$314,$M$12:$M$311)</f>
        <v>0</v>
      </c>
      <c r="D314" s="42"/>
      <c r="E314" s="42"/>
      <c r="F314" s="42"/>
      <c r="G314" s="42"/>
      <c r="H314" s="42"/>
      <c r="I314" s="42"/>
      <c r="J314" s="42"/>
    </row>
    <row r="315" spans="1:27" s="67" customFormat="1" x14ac:dyDescent="0.25">
      <c r="A315" s="66"/>
      <c r="B315" s="42" t="s">
        <v>35</v>
      </c>
      <c r="C315" s="58">
        <f>SUMIF($B$12:$B$311,$B$315,$M$12:$M$311)</f>
        <v>0</v>
      </c>
      <c r="D315" s="42"/>
      <c r="E315" s="42"/>
      <c r="F315" s="42"/>
      <c r="G315" s="42"/>
      <c r="H315" s="42"/>
      <c r="I315" s="42"/>
      <c r="J315" s="42"/>
    </row>
    <row r="316" spans="1:27" s="67" customFormat="1" x14ac:dyDescent="0.25">
      <c r="A316" s="66"/>
      <c r="B316" s="42" t="s">
        <v>39</v>
      </c>
      <c r="C316" s="58">
        <f>SUMIF($B$12:$B$311,$B$316,$M$12:$M$311)</f>
        <v>0</v>
      </c>
      <c r="D316" s="42"/>
      <c r="E316" s="42"/>
      <c r="F316" s="42"/>
      <c r="G316" s="42"/>
      <c r="H316" s="42"/>
      <c r="I316" s="42"/>
      <c r="J316" s="42"/>
    </row>
    <row r="317" spans="1:27" s="67" customFormat="1" x14ac:dyDescent="0.25">
      <c r="A317" s="66"/>
      <c r="B317" s="42" t="s">
        <v>37</v>
      </c>
      <c r="C317" s="58">
        <f>SUMIF($B$12:$B$311,$B$317,$M$12:$M$311)</f>
        <v>0</v>
      </c>
      <c r="D317" s="42"/>
      <c r="E317" s="42"/>
      <c r="F317" s="42"/>
      <c r="G317" s="42"/>
      <c r="H317" s="42"/>
      <c r="I317" s="42"/>
      <c r="J317" s="42"/>
    </row>
    <row r="318" spans="1:27" s="67" customFormat="1" x14ac:dyDescent="0.25">
      <c r="A318" s="66"/>
      <c r="B318" s="42" t="s">
        <v>36</v>
      </c>
      <c r="C318" s="58">
        <f>SUMIF($B$12:$B$311,$B$318,$M$12:$M$311)</f>
        <v>0</v>
      </c>
      <c r="D318" s="42"/>
      <c r="E318" s="42"/>
      <c r="F318" s="42"/>
      <c r="G318" s="42"/>
      <c r="H318" s="42"/>
      <c r="I318" s="42"/>
      <c r="J318" s="42"/>
    </row>
    <row r="319" spans="1:27" s="67" customFormat="1" x14ac:dyDescent="0.25">
      <c r="A319" s="66"/>
      <c r="B319" s="42" t="s">
        <v>38</v>
      </c>
      <c r="C319" s="58">
        <f>SUMIF($B$12:$B$311,$B$319,$M$12:$M$311)</f>
        <v>0</v>
      </c>
      <c r="D319" s="42"/>
      <c r="E319" s="42"/>
      <c r="F319" s="42"/>
      <c r="G319" s="42"/>
      <c r="H319" s="42"/>
      <c r="I319" s="42"/>
      <c r="J319" s="42"/>
    </row>
    <row r="320" spans="1:27" s="67" customFormat="1" x14ac:dyDescent="0.25">
      <c r="A320" s="66"/>
      <c r="B320" s="42" t="s">
        <v>18</v>
      </c>
      <c r="C320" s="58">
        <f>SUMIF($B$12:$B$311,$B$320,$M$12:$M$311)</f>
        <v>0</v>
      </c>
      <c r="D320" s="42"/>
      <c r="E320" s="42"/>
      <c r="F320" s="42"/>
      <c r="G320" s="42"/>
      <c r="H320" s="42"/>
      <c r="I320" s="42"/>
      <c r="J320" s="42"/>
    </row>
    <row r="321" spans="1:10" s="67" customFormat="1" x14ac:dyDescent="0.25">
      <c r="A321" s="66"/>
      <c r="B321" s="42"/>
      <c r="C321" s="42"/>
      <c r="D321" s="42"/>
      <c r="E321" s="42"/>
      <c r="F321" s="42"/>
      <c r="G321" s="42"/>
      <c r="H321" s="42"/>
      <c r="I321" s="42"/>
      <c r="J321" s="42"/>
    </row>
    <row r="322" spans="1:10" s="67" customFormat="1" x14ac:dyDescent="0.25">
      <c r="A322" s="66"/>
    </row>
    <row r="323" spans="1:10" s="67" customFormat="1" x14ac:dyDescent="0.25">
      <c r="A323" s="66"/>
    </row>
    <row r="324" spans="1:10" s="67" customFormat="1" x14ac:dyDescent="0.25">
      <c r="A324" s="66"/>
    </row>
    <row r="325" spans="1:10" s="67" customFormat="1" x14ac:dyDescent="0.25">
      <c r="A325" s="66"/>
    </row>
    <row r="326" spans="1:10" s="67" customFormat="1" x14ac:dyDescent="0.25">
      <c r="A326" s="66"/>
    </row>
    <row r="327" spans="1:10" s="67" customFormat="1" x14ac:dyDescent="0.25">
      <c r="A327" s="66"/>
    </row>
    <row r="328" spans="1:10" s="67" customFormat="1" x14ac:dyDescent="0.25">
      <c r="A328" s="66"/>
    </row>
    <row r="329" spans="1:10" s="67" customFormat="1" x14ac:dyDescent="0.25">
      <c r="A329" s="66"/>
    </row>
    <row r="330" spans="1:10" s="67" customFormat="1" x14ac:dyDescent="0.25">
      <c r="A330" s="66"/>
    </row>
    <row r="331" spans="1:10" s="67" customFormat="1" x14ac:dyDescent="0.25">
      <c r="A331" s="66"/>
    </row>
    <row r="332" spans="1:10" s="67" customFormat="1" x14ac:dyDescent="0.25">
      <c r="A332" s="66"/>
    </row>
    <row r="333" spans="1:10" s="67" customFormat="1" x14ac:dyDescent="0.25">
      <c r="A333" s="66"/>
    </row>
    <row r="334" spans="1:10" s="67" customFormat="1" x14ac:dyDescent="0.25">
      <c r="A334" s="66"/>
    </row>
    <row r="335" spans="1:10" s="67" customFormat="1" x14ac:dyDescent="0.25">
      <c r="A335" s="66"/>
    </row>
  </sheetData>
  <sheetProtection sheet="1" objects="1" scenarios="1" selectLockedCells="1" sort="0" autoFilter="0"/>
  <autoFilter ref="B11:N320"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311:L311"/>
    <mergeCell ref="D305:L305"/>
    <mergeCell ref="D306:L306"/>
    <mergeCell ref="D307:L307"/>
    <mergeCell ref="D308:L308"/>
    <mergeCell ref="D309:L309"/>
    <mergeCell ref="D310:L310"/>
    <mergeCell ref="D299:L299"/>
    <mergeCell ref="D300:L300"/>
    <mergeCell ref="D301:L301"/>
    <mergeCell ref="D302:L302"/>
    <mergeCell ref="D303:L303"/>
    <mergeCell ref="D304:L304"/>
    <mergeCell ref="D293:L293"/>
    <mergeCell ref="D294:L294"/>
    <mergeCell ref="D295:L295"/>
    <mergeCell ref="D296:L296"/>
    <mergeCell ref="D297:L297"/>
    <mergeCell ref="D298:L298"/>
    <mergeCell ref="D287:L287"/>
    <mergeCell ref="D288:L288"/>
    <mergeCell ref="D289:L289"/>
    <mergeCell ref="D290:L290"/>
    <mergeCell ref="D291:L291"/>
    <mergeCell ref="D292:L292"/>
    <mergeCell ref="D281:L281"/>
    <mergeCell ref="D282:L282"/>
    <mergeCell ref="D283:L283"/>
    <mergeCell ref="D284:L284"/>
    <mergeCell ref="D285:L285"/>
    <mergeCell ref="D286:L286"/>
    <mergeCell ref="D275:L275"/>
    <mergeCell ref="D276:L276"/>
    <mergeCell ref="D277:L277"/>
    <mergeCell ref="D278:L278"/>
    <mergeCell ref="D279:L279"/>
    <mergeCell ref="D280:L280"/>
    <mergeCell ref="D269:L269"/>
    <mergeCell ref="D270:L270"/>
    <mergeCell ref="D271:L271"/>
    <mergeCell ref="D272:L272"/>
    <mergeCell ref="D273:L273"/>
    <mergeCell ref="D274:L274"/>
    <mergeCell ref="D263:L263"/>
    <mergeCell ref="D264:L264"/>
    <mergeCell ref="D265:L265"/>
    <mergeCell ref="D266:L266"/>
    <mergeCell ref="D267:L267"/>
    <mergeCell ref="D268:L268"/>
    <mergeCell ref="D257:L257"/>
    <mergeCell ref="D258:L258"/>
    <mergeCell ref="D259:L259"/>
    <mergeCell ref="D260:L260"/>
    <mergeCell ref="D261:L261"/>
    <mergeCell ref="D262:L262"/>
    <mergeCell ref="D251:L251"/>
    <mergeCell ref="D252:L252"/>
    <mergeCell ref="D253:L253"/>
    <mergeCell ref="D254:L254"/>
    <mergeCell ref="D255:L255"/>
    <mergeCell ref="D256:L256"/>
    <mergeCell ref="D245:L245"/>
    <mergeCell ref="D246:L246"/>
    <mergeCell ref="D247:L247"/>
    <mergeCell ref="D248:L248"/>
    <mergeCell ref="D249:L249"/>
    <mergeCell ref="D250:L250"/>
    <mergeCell ref="D239:L239"/>
    <mergeCell ref="D240:L240"/>
    <mergeCell ref="D241:L241"/>
    <mergeCell ref="D242:L242"/>
    <mergeCell ref="D243:L243"/>
    <mergeCell ref="D244:L244"/>
    <mergeCell ref="D233:L233"/>
    <mergeCell ref="D234:L234"/>
    <mergeCell ref="D235:L235"/>
    <mergeCell ref="D236:L236"/>
    <mergeCell ref="D237:L237"/>
    <mergeCell ref="D238:L238"/>
    <mergeCell ref="D227:L227"/>
    <mergeCell ref="D228:L228"/>
    <mergeCell ref="D229:L229"/>
    <mergeCell ref="D230:L230"/>
    <mergeCell ref="D231:L231"/>
    <mergeCell ref="D232:L232"/>
    <mergeCell ref="D221:L221"/>
    <mergeCell ref="D222:L222"/>
    <mergeCell ref="D223:L223"/>
    <mergeCell ref="D224:L224"/>
    <mergeCell ref="D225:L225"/>
    <mergeCell ref="D226:L226"/>
    <mergeCell ref="D215:L215"/>
    <mergeCell ref="D216:L216"/>
    <mergeCell ref="D217:L217"/>
    <mergeCell ref="D218:L218"/>
    <mergeCell ref="D219:L219"/>
    <mergeCell ref="D220:L220"/>
    <mergeCell ref="D209:L209"/>
    <mergeCell ref="D210:L210"/>
    <mergeCell ref="D211:L211"/>
    <mergeCell ref="D212:L212"/>
    <mergeCell ref="D213:L213"/>
    <mergeCell ref="D214:L214"/>
    <mergeCell ref="D203:L203"/>
    <mergeCell ref="D204:L204"/>
    <mergeCell ref="D205:L205"/>
    <mergeCell ref="D206:L206"/>
    <mergeCell ref="D207:L207"/>
    <mergeCell ref="D208:L208"/>
    <mergeCell ref="D197:L197"/>
    <mergeCell ref="D198:L198"/>
    <mergeCell ref="D199:L199"/>
    <mergeCell ref="D200:L200"/>
    <mergeCell ref="D201:L201"/>
    <mergeCell ref="D202:L202"/>
    <mergeCell ref="D191:L191"/>
    <mergeCell ref="D192:L192"/>
    <mergeCell ref="D193:L193"/>
    <mergeCell ref="D194:L194"/>
    <mergeCell ref="D195:L195"/>
    <mergeCell ref="D196:L196"/>
    <mergeCell ref="D185:L185"/>
    <mergeCell ref="D186:L186"/>
    <mergeCell ref="D187:L187"/>
    <mergeCell ref="D188:L188"/>
    <mergeCell ref="D189:L189"/>
    <mergeCell ref="D190:L190"/>
    <mergeCell ref="D179:L179"/>
    <mergeCell ref="D180:L180"/>
    <mergeCell ref="D181:L181"/>
    <mergeCell ref="D182:L182"/>
    <mergeCell ref="D183:L183"/>
    <mergeCell ref="D184:L184"/>
    <mergeCell ref="D173:L173"/>
    <mergeCell ref="D174:L174"/>
    <mergeCell ref="D175:L175"/>
    <mergeCell ref="D176:L176"/>
    <mergeCell ref="D177:L177"/>
    <mergeCell ref="D178:L178"/>
    <mergeCell ref="D167:L167"/>
    <mergeCell ref="D168:L168"/>
    <mergeCell ref="D169:L169"/>
    <mergeCell ref="D170:L170"/>
    <mergeCell ref="D171:L171"/>
    <mergeCell ref="D172:L172"/>
    <mergeCell ref="D161:L161"/>
    <mergeCell ref="D162:L162"/>
    <mergeCell ref="D163:L163"/>
    <mergeCell ref="D164:L164"/>
    <mergeCell ref="D165:L165"/>
    <mergeCell ref="D166:L166"/>
    <mergeCell ref="D155:L155"/>
    <mergeCell ref="D156:L156"/>
    <mergeCell ref="D157:L157"/>
    <mergeCell ref="D158:L158"/>
    <mergeCell ref="D159:L159"/>
    <mergeCell ref="D160:L160"/>
    <mergeCell ref="D149:L149"/>
    <mergeCell ref="D150:L150"/>
    <mergeCell ref="D151:L151"/>
    <mergeCell ref="D152:L152"/>
    <mergeCell ref="D153:L153"/>
    <mergeCell ref="D154:L154"/>
    <mergeCell ref="D143:L143"/>
    <mergeCell ref="D144:L144"/>
    <mergeCell ref="D145:L145"/>
    <mergeCell ref="D146:L146"/>
    <mergeCell ref="D147:L147"/>
    <mergeCell ref="D148:L148"/>
    <mergeCell ref="D137:L137"/>
    <mergeCell ref="D138:L138"/>
    <mergeCell ref="D139:L139"/>
    <mergeCell ref="D140:L140"/>
    <mergeCell ref="D141:L141"/>
    <mergeCell ref="D142:L142"/>
    <mergeCell ref="D131:L131"/>
    <mergeCell ref="D132:L132"/>
    <mergeCell ref="D133:L133"/>
    <mergeCell ref="D134:L134"/>
    <mergeCell ref="D135:L135"/>
    <mergeCell ref="D136:L136"/>
    <mergeCell ref="D125:L125"/>
    <mergeCell ref="D126:L126"/>
    <mergeCell ref="D127:L127"/>
    <mergeCell ref="D128:L128"/>
    <mergeCell ref="D129:L129"/>
    <mergeCell ref="D130:L130"/>
    <mergeCell ref="D119:L119"/>
    <mergeCell ref="D120:L120"/>
    <mergeCell ref="D121:L121"/>
    <mergeCell ref="D122:L122"/>
    <mergeCell ref="D123:L123"/>
    <mergeCell ref="D124:L124"/>
    <mergeCell ref="D113:L113"/>
    <mergeCell ref="D114:L114"/>
    <mergeCell ref="D115:L115"/>
    <mergeCell ref="D116:L116"/>
    <mergeCell ref="D117:L117"/>
    <mergeCell ref="D118:L118"/>
    <mergeCell ref="D107:L107"/>
    <mergeCell ref="D108:L108"/>
    <mergeCell ref="D109:L109"/>
    <mergeCell ref="D110:L110"/>
    <mergeCell ref="D111:L111"/>
    <mergeCell ref="D112:L112"/>
    <mergeCell ref="D101:L101"/>
    <mergeCell ref="D102:L102"/>
    <mergeCell ref="D103:L103"/>
    <mergeCell ref="D104:L104"/>
    <mergeCell ref="D105:L105"/>
    <mergeCell ref="D106:L106"/>
    <mergeCell ref="D95:L95"/>
    <mergeCell ref="D96:L96"/>
    <mergeCell ref="D97:L97"/>
    <mergeCell ref="D98:L98"/>
    <mergeCell ref="D99:L99"/>
    <mergeCell ref="D100:L100"/>
    <mergeCell ref="D89:L89"/>
    <mergeCell ref="D90:L90"/>
    <mergeCell ref="D91:L91"/>
    <mergeCell ref="D92:L92"/>
    <mergeCell ref="D93:L93"/>
    <mergeCell ref="D94:L94"/>
    <mergeCell ref="D83:L83"/>
    <mergeCell ref="D84:L84"/>
    <mergeCell ref="D85:L85"/>
    <mergeCell ref="D86:L86"/>
    <mergeCell ref="D87:L87"/>
    <mergeCell ref="D88:L88"/>
    <mergeCell ref="D77:L77"/>
    <mergeCell ref="D78:L78"/>
    <mergeCell ref="D79:L79"/>
    <mergeCell ref="D80:L80"/>
    <mergeCell ref="D81:L81"/>
    <mergeCell ref="D82:L82"/>
    <mergeCell ref="D71:L71"/>
    <mergeCell ref="D72:L72"/>
    <mergeCell ref="D73:L73"/>
    <mergeCell ref="D74:L74"/>
    <mergeCell ref="D75:L75"/>
    <mergeCell ref="D76:L76"/>
    <mergeCell ref="D65:L65"/>
    <mergeCell ref="D66:L66"/>
    <mergeCell ref="D67:L67"/>
    <mergeCell ref="D68:L68"/>
    <mergeCell ref="D69:L69"/>
    <mergeCell ref="D70:L70"/>
    <mergeCell ref="D59:L59"/>
    <mergeCell ref="D60:L60"/>
    <mergeCell ref="D61:L61"/>
    <mergeCell ref="D62:L62"/>
    <mergeCell ref="D63:L63"/>
    <mergeCell ref="D64:L64"/>
    <mergeCell ref="D53:L53"/>
    <mergeCell ref="D54:L54"/>
    <mergeCell ref="D55:L55"/>
    <mergeCell ref="D56:L56"/>
    <mergeCell ref="D57:L57"/>
    <mergeCell ref="D58:L58"/>
    <mergeCell ref="D47:L47"/>
    <mergeCell ref="D48:L48"/>
    <mergeCell ref="D49:L49"/>
    <mergeCell ref="D50:L50"/>
    <mergeCell ref="D51:L51"/>
    <mergeCell ref="D52:L52"/>
    <mergeCell ref="D41:L41"/>
    <mergeCell ref="D42:L42"/>
    <mergeCell ref="D43:L43"/>
    <mergeCell ref="D44:L44"/>
    <mergeCell ref="D45:L45"/>
    <mergeCell ref="D46:L46"/>
    <mergeCell ref="D35:L35"/>
    <mergeCell ref="D36:L36"/>
    <mergeCell ref="D37:L37"/>
    <mergeCell ref="D38:L38"/>
    <mergeCell ref="D39:L39"/>
    <mergeCell ref="D40:L40"/>
    <mergeCell ref="D29:L29"/>
    <mergeCell ref="D30:L30"/>
    <mergeCell ref="D31:L31"/>
    <mergeCell ref="D32:L32"/>
    <mergeCell ref="D33:L33"/>
    <mergeCell ref="D34:L34"/>
    <mergeCell ref="D23:L23"/>
    <mergeCell ref="D24:L24"/>
    <mergeCell ref="D25:L25"/>
    <mergeCell ref="D26:L26"/>
    <mergeCell ref="D27:L27"/>
    <mergeCell ref="D28:L28"/>
    <mergeCell ref="H9:L9"/>
    <mergeCell ref="D17:L17"/>
    <mergeCell ref="D18:L18"/>
    <mergeCell ref="D19:L19"/>
    <mergeCell ref="D20:L20"/>
    <mergeCell ref="D21:L21"/>
    <mergeCell ref="D22:L22"/>
    <mergeCell ref="D11:L11"/>
    <mergeCell ref="D12:L12"/>
    <mergeCell ref="D13:L13"/>
    <mergeCell ref="D14:L14"/>
    <mergeCell ref="D15:L15"/>
    <mergeCell ref="D16:L16"/>
  </mergeCells>
  <dataValidations count="2">
    <dataValidation allowBlank="1" showInputMessage="1" showErrorMessage="1" promptTitle="ATENTIE !!!" prompt="Inainte de a incepe utilizarea aplicatiei intra in &quot;Setarile Aplicatiei&quot; si completeaza campurile cu datele solicitate." sqref="C12" xr:uid="{B7E8685B-A115-4A46-945E-723A65A5C890}"/>
    <dataValidation type="list" allowBlank="1" showInputMessage="1" showErrorMessage="1" errorTitle="Atentie!!!" error="Alege doar din categoriile listate." sqref="B12:B311" xr:uid="{2C094E43-AA66-4F65-88A1-BE60D845BBF1}">
      <formula1>$B$312:$B$320</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44FC-E314-44C1-9714-22A2A1ABD797}">
  <dimension ref="A1:AA321"/>
  <sheetViews>
    <sheetView showRowColHeaders="0" zoomScaleNormal="100" workbookViewId="0">
      <pane ySplit="11" topLeftCell="A12" activePane="bottomLeft" state="frozen"/>
      <selection pane="bottomLeft" activeCell="B12" sqref="B12"/>
    </sheetView>
  </sheetViews>
  <sheetFormatPr defaultRowHeight="15" x14ac:dyDescent="0.25"/>
  <cols>
    <col min="1" max="1" width="0.140625" style="1" customWidth="1"/>
    <col min="2" max="3" width="10.140625" bestFit="1" customWidth="1"/>
    <col min="6" max="6" width="9.85546875" bestFit="1" customWidth="1"/>
  </cols>
  <sheetData>
    <row r="1" spans="2:27" s="1" customFormat="1" ht="1.5" hidden="1"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0">
        <f>C3+31</f>
        <v>44593</v>
      </c>
      <c r="E3" s="11">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1'!B9</f>
        <v>0</v>
      </c>
      <c r="C6" s="1"/>
      <c r="D6" s="1"/>
      <c r="E6" s="1"/>
      <c r="F6" s="15">
        <f>'L 1'!N6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D3</f>
        <v>44593</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row r="321" spans="2:3" x14ac:dyDescent="0.25">
      <c r="B321" s="42"/>
      <c r="C321" s="42"/>
    </row>
  </sheetData>
  <sheetProtection algorithmName="SHA-512" hashValue="cs+LFv2I5o7uiCRRs5JGep/fQYPU+Fb5lp+wFE8KKWawcsskatLepxDVJHTchdhKizcPM+AmxLeo51/foy2C4A==" saltValue="n/ldX5xZmK5WXmmuCUOnJw=="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2">
    <dataValidation type="list" allowBlank="1" showInputMessage="1" showErrorMessage="1" errorTitle="Atentie!!!" error="Alege doar din categoriile listate." sqref="B12:B311" xr:uid="{9CB813D1-D76B-469B-AD39-8096BC167DDE}">
      <formula1>$B$312:$B$320</formula1>
    </dataValidation>
    <dataValidation allowBlank="1" showInputMessage="1" showErrorMessage="1" promptTitle="ATENTIE !!!" prompt="Inainte de a incepe utilizarea aplicatiei intra in &quot;Setarile Aplicatiei&quot; si completeaza campurile cu datele solicitate." sqref="C12" xr:uid="{37DAF83C-6EE4-4022-BDD9-48800614AF36}"/>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05C2-0529-4757-82A5-9BC3F59A5AC1}">
  <dimension ref="A1:AA321"/>
  <sheetViews>
    <sheetView showRowColHeaders="0" topLeftCell="B1" zoomScaleNormal="100" workbookViewId="0">
      <pane ySplit="11" topLeftCell="A18" activePane="bottomLeft" state="frozen"/>
      <selection pane="bottomLeft" activeCell="B18" sqref="B18"/>
    </sheetView>
  </sheetViews>
  <sheetFormatPr defaultRowHeight="15" x14ac:dyDescent="0.25"/>
  <cols>
    <col min="1" max="1" width="0.42578125" style="1" hidden="1" customWidth="1"/>
    <col min="2" max="3" width="10.140625" bestFit="1" customWidth="1"/>
    <col min="6" max="6" width="9.85546875" bestFit="1" customWidth="1"/>
  </cols>
  <sheetData>
    <row r="1" spans="2:27" s="1" customFormat="1" ht="0.75" hidden="1" customHeight="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0">
        <f>D3+31</f>
        <v>44624</v>
      </c>
      <c r="F3" s="11">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2'!B6+'L 2'!B9</f>
        <v>0</v>
      </c>
      <c r="C6" s="1"/>
      <c r="D6" s="1"/>
      <c r="E6" s="1"/>
      <c r="F6" s="15">
        <f>'L 2'!N6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E3</f>
        <v>44624</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row r="321" spans="2:3" x14ac:dyDescent="0.25">
      <c r="B321" s="42"/>
      <c r="C321" s="42"/>
    </row>
  </sheetData>
  <sheetProtection algorithmName="SHA-512" hashValue="W8nvgM0NUuJR3CRbab1nwEer36m3YoZY+x3bMjX+UAUO6C9dufC1Rpyj4UTSUw8IW+gbDb+ua5tA7e53RgKwAA==" saltValue="+qqc31WrAwp5x02zB31rO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5E96BAF9-DA9B-4CFE-8D64-E59FD3E90532}">
      <formula1>$B$312:$B$320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6102C-32F3-4123-86EC-B3BB78B9AA35}">
  <dimension ref="A1:AA321"/>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0.28515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0">
        <f>E3+31</f>
        <v>44655</v>
      </c>
      <c r="G3" s="11">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3'!B6+'L 3'!B9</f>
        <v>0</v>
      </c>
      <c r="C6" s="1"/>
      <c r="D6" s="1"/>
      <c r="E6" s="1"/>
      <c r="F6" s="15">
        <f>'L 3'!N6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F3</f>
        <v>44655</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row r="321" spans="2:3" x14ac:dyDescent="0.25">
      <c r="B321" s="42"/>
      <c r="C321" s="42"/>
    </row>
  </sheetData>
  <sheetProtection algorithmName="SHA-512" hashValue="pZ3gsEqHjIhZOfCnkQ+udWdLZcRx4CvykT5SNHbZCe2mJm4a+L+8ziUO+TrKnvOM0Pe2k/zNjZOqwKZf1aqnXw==" saltValue="o90lRD4rZ1ml+gP4al4JA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91B3FD4B-1A44-49C3-A5B3-29ED86A5C24B}">
      <formula1>$B$312:$B$320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16665-C5C9-46AF-BC20-8AE6C3C6DF42}">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0">
        <f t="shared" ref="G3:N3" si="0">F3+31</f>
        <v>44686</v>
      </c>
      <c r="H3" s="11">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4'!B6+'L 4'!B9</f>
        <v>0</v>
      </c>
      <c r="C6" s="1"/>
      <c r="D6" s="1"/>
      <c r="E6" s="1"/>
      <c r="F6" s="15">
        <f>'L 4'!N6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G3</f>
        <v>44686</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ENmA9sI4zEL7n5lLAZCYp94MPIjyDH/ZZBURrV14lY2gpL4PuyD7pXnvMA7MgK0ULVxTeWOUMARImvCuq8K4vw==" saltValue="jBOp3XkAUX7ogvoAhHLkhA=="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A42C3D00-BA3A-47BA-92DD-F38517AB7CF0}">
      <formula1>$B$312:$B$320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FF8A5-B601-47BB-82F3-80F826D1B20B}">
  <dimension ref="A1:AA320"/>
  <sheetViews>
    <sheetView showRowColHeaders="0" topLeftCell="B1" zoomScaleNormal="100" workbookViewId="0">
      <pane ySplit="11" topLeftCell="A12" activePane="bottomLeft" state="frozen"/>
      <selection pane="bottomLeft" activeCell="B12" sqref="B12"/>
    </sheetView>
  </sheetViews>
  <sheetFormatPr defaultRowHeight="15" x14ac:dyDescent="0.25"/>
  <cols>
    <col min="1" max="1" width="9.140625" style="1" hidden="1" customWidth="1"/>
    <col min="2" max="3" width="10.140625" bestFit="1" customWidth="1"/>
    <col min="6" max="6" width="9.85546875" bestFit="1" customWidth="1"/>
  </cols>
  <sheetData>
    <row r="1" spans="2:27" s="1" customFormat="1" hidden="1" x14ac:dyDescent="0.25"/>
    <row r="2" spans="2:27" x14ac:dyDescent="0.25">
      <c r="B2" s="1"/>
      <c r="C2" s="1"/>
      <c r="D2" s="1"/>
      <c r="E2" s="1"/>
      <c r="F2" s="1"/>
      <c r="G2" s="1"/>
      <c r="H2" s="1"/>
      <c r="I2" s="1"/>
      <c r="J2" s="1"/>
      <c r="K2" s="1"/>
      <c r="L2" s="1"/>
      <c r="M2" s="1"/>
      <c r="N2" s="1"/>
      <c r="O2" s="1"/>
      <c r="P2" s="1"/>
      <c r="Q2" s="1"/>
      <c r="R2" s="1"/>
      <c r="S2" s="1"/>
      <c r="T2" s="1"/>
      <c r="U2" s="1"/>
      <c r="V2" s="1"/>
      <c r="W2" s="1"/>
      <c r="X2" s="1"/>
      <c r="Y2" s="1"/>
      <c r="Z2" s="1"/>
      <c r="AA2" s="1"/>
    </row>
    <row r="3" spans="2:27" x14ac:dyDescent="0.25">
      <c r="B3" s="14" t="s">
        <v>5</v>
      </c>
      <c r="C3" s="11">
        <f>Setari!F9</f>
        <v>44562</v>
      </c>
      <c r="D3" s="11">
        <f>C3+31</f>
        <v>44593</v>
      </c>
      <c r="E3" s="11">
        <f>D3+31</f>
        <v>44624</v>
      </c>
      <c r="F3" s="11">
        <f>E3+31</f>
        <v>44655</v>
      </c>
      <c r="G3" s="11">
        <f t="shared" ref="G3:N3" si="0">F3+31</f>
        <v>44686</v>
      </c>
      <c r="H3" s="10">
        <f t="shared" si="0"/>
        <v>44717</v>
      </c>
      <c r="I3" s="11">
        <f t="shared" si="0"/>
        <v>44748</v>
      </c>
      <c r="J3" s="11">
        <f t="shared" si="0"/>
        <v>44779</v>
      </c>
      <c r="K3" s="11">
        <f t="shared" si="0"/>
        <v>44810</v>
      </c>
      <c r="L3" s="11">
        <f t="shared" si="0"/>
        <v>44841</v>
      </c>
      <c r="M3" s="11">
        <f t="shared" si="0"/>
        <v>44872</v>
      </c>
      <c r="N3" s="11">
        <f t="shared" si="0"/>
        <v>44903</v>
      </c>
      <c r="O3" s="12"/>
      <c r="P3" s="1"/>
      <c r="Q3" s="1"/>
      <c r="R3" s="1"/>
      <c r="S3" s="1"/>
      <c r="T3" s="1"/>
      <c r="U3" s="1"/>
      <c r="V3" s="1"/>
      <c r="W3" s="1"/>
      <c r="X3" s="1"/>
      <c r="Y3" s="1"/>
      <c r="Z3" s="1"/>
      <c r="AA3" s="1"/>
    </row>
    <row r="4" spans="2:27" x14ac:dyDescent="0.25">
      <c r="B4" s="1"/>
      <c r="C4" s="1"/>
      <c r="D4" s="1"/>
      <c r="E4" s="1"/>
      <c r="F4" s="1"/>
      <c r="G4" s="1"/>
      <c r="H4" s="1"/>
      <c r="I4" s="1"/>
      <c r="J4" s="1"/>
      <c r="K4" s="1"/>
      <c r="L4" s="1"/>
      <c r="M4" s="1"/>
      <c r="N4" s="1"/>
      <c r="O4" s="1"/>
      <c r="P4" s="1"/>
      <c r="Q4" s="1"/>
      <c r="R4" s="1"/>
      <c r="S4" s="1"/>
      <c r="T4" s="1"/>
      <c r="U4" s="1"/>
      <c r="V4" s="1"/>
      <c r="W4" s="1"/>
      <c r="X4" s="1"/>
      <c r="Y4" s="1"/>
      <c r="Z4" s="1"/>
      <c r="AA4" s="1"/>
    </row>
    <row r="5" spans="2:27" x14ac:dyDescent="0.25">
      <c r="B5" s="1"/>
      <c r="C5" s="1"/>
      <c r="D5" s="1"/>
      <c r="E5" s="1"/>
      <c r="F5" s="1"/>
      <c r="G5" s="1"/>
      <c r="H5" s="1"/>
      <c r="I5" s="1"/>
      <c r="J5" s="1"/>
      <c r="K5" s="1"/>
      <c r="L5" s="1"/>
      <c r="M5" s="1"/>
      <c r="N5" s="1"/>
      <c r="O5" s="1"/>
      <c r="P5" s="1"/>
      <c r="Q5" s="1"/>
      <c r="R5" s="1"/>
      <c r="S5" s="1"/>
      <c r="T5" s="1"/>
      <c r="U5" s="1"/>
      <c r="V5" s="1"/>
      <c r="W5" s="1"/>
      <c r="X5" s="1"/>
      <c r="Y5" s="1"/>
      <c r="Z5" s="1"/>
      <c r="AA5" s="1"/>
    </row>
    <row r="6" spans="2:27" x14ac:dyDescent="0.25">
      <c r="B6" s="24">
        <f>'L 5'!B6+'L 5'!B9</f>
        <v>0</v>
      </c>
      <c r="C6" s="1"/>
      <c r="D6" s="1"/>
      <c r="E6" s="1"/>
      <c r="F6" s="15">
        <f>'L 5'!N6</f>
        <v>0</v>
      </c>
      <c r="G6" s="1"/>
      <c r="H6" s="17">
        <f>SUM(M12:M311)</f>
        <v>0</v>
      </c>
      <c r="I6" s="1"/>
      <c r="J6" s="17">
        <f>SUM(N12:N311)</f>
        <v>0</v>
      </c>
      <c r="K6" s="1"/>
      <c r="L6" s="1"/>
      <c r="M6" s="1"/>
      <c r="N6" s="17">
        <f>F6+(J6-H6)</f>
        <v>0</v>
      </c>
      <c r="O6" s="1"/>
      <c r="P6" s="1"/>
      <c r="Q6" s="1"/>
      <c r="R6" s="1"/>
      <c r="S6" s="1"/>
      <c r="T6" s="1"/>
      <c r="U6" s="1"/>
      <c r="V6" s="1"/>
      <c r="W6" s="1"/>
      <c r="X6" s="1"/>
      <c r="Y6" s="1"/>
      <c r="Z6" s="1"/>
      <c r="AA6" s="1"/>
    </row>
    <row r="7" spans="2:27" x14ac:dyDescent="0.25">
      <c r="B7" s="70" t="str">
        <f>"Economii in"</f>
        <v>Economii in</v>
      </c>
      <c r="C7" s="1"/>
      <c r="D7" s="1"/>
      <c r="E7" s="1"/>
      <c r="F7" s="1"/>
      <c r="G7" s="1"/>
      <c r="H7" s="1"/>
      <c r="I7" s="1"/>
      <c r="J7" s="1"/>
      <c r="K7" s="1"/>
      <c r="L7" s="1"/>
      <c r="M7" s="1"/>
      <c r="N7" s="1"/>
      <c r="O7" s="1"/>
      <c r="P7" s="1"/>
      <c r="Q7" s="1"/>
      <c r="R7" s="1"/>
      <c r="S7" s="1"/>
      <c r="T7" s="1"/>
      <c r="U7" s="1"/>
      <c r="V7" s="1"/>
      <c r="W7" s="1"/>
      <c r="X7" s="1"/>
      <c r="Y7" s="1"/>
      <c r="Z7" s="1"/>
      <c r="AA7" s="1"/>
    </row>
    <row r="8" spans="2:27" x14ac:dyDescent="0.25">
      <c r="B8" s="68">
        <f>H3</f>
        <v>44717</v>
      </c>
      <c r="C8" s="1"/>
      <c r="D8" s="1"/>
      <c r="E8" s="1"/>
      <c r="F8" s="1"/>
      <c r="G8" s="1"/>
      <c r="H8" s="1"/>
      <c r="I8" s="1"/>
      <c r="J8" s="1"/>
      <c r="K8" s="1"/>
      <c r="L8" s="1"/>
      <c r="M8" s="1"/>
      <c r="N8" s="1"/>
      <c r="O8" s="1"/>
      <c r="P8" s="1"/>
      <c r="Q8" s="1"/>
      <c r="R8" s="1"/>
      <c r="S8" s="1"/>
      <c r="T8" s="1"/>
      <c r="U8" s="1"/>
      <c r="V8" s="1"/>
      <c r="W8" s="1"/>
      <c r="X8" s="1"/>
      <c r="Y8" s="1"/>
      <c r="Z8" s="1"/>
      <c r="AA8" s="1"/>
    </row>
    <row r="9" spans="2:27" x14ac:dyDescent="0.25">
      <c r="B9" s="69">
        <f>C320</f>
        <v>0</v>
      </c>
      <c r="C9" s="1"/>
      <c r="D9" s="1"/>
      <c r="E9" s="1"/>
      <c r="F9" s="1"/>
      <c r="G9" s="1"/>
      <c r="H9" s="76" t="str">
        <f>" Au fost efectuate un numar de "&amp;SUBTOTAL(103,D12:L311)&amp;" operatiuni."</f>
        <v xml:space="preserve"> Au fost efectuate un numar de 0 operatiuni.</v>
      </c>
      <c r="I9" s="76"/>
      <c r="J9" s="76"/>
      <c r="K9" s="76"/>
      <c r="L9" s="77"/>
      <c r="M9" s="16">
        <f>SUBTOTAL(9,M12:M311)</f>
        <v>0</v>
      </c>
      <c r="N9" s="16">
        <f>SUBTOTAL(9,N12:N311)</f>
        <v>0</v>
      </c>
      <c r="O9" s="1"/>
      <c r="P9" s="1"/>
      <c r="Q9" s="1"/>
      <c r="R9" s="1"/>
      <c r="S9" s="1"/>
      <c r="T9" s="1"/>
      <c r="U9" s="1"/>
      <c r="V9" s="1"/>
      <c r="W9" s="1"/>
      <c r="X9" s="1"/>
      <c r="Y9" s="1"/>
      <c r="Z9" s="1"/>
      <c r="AA9" s="1"/>
    </row>
    <row r="10" spans="2:27"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row r="11" spans="2:27" x14ac:dyDescent="0.25">
      <c r="B11" s="13" t="s">
        <v>31</v>
      </c>
      <c r="C11" s="13" t="s">
        <v>1</v>
      </c>
      <c r="D11" s="101" t="s">
        <v>2</v>
      </c>
      <c r="E11" s="101"/>
      <c r="F11" s="101"/>
      <c r="G11" s="101"/>
      <c r="H11" s="101"/>
      <c r="I11" s="101"/>
      <c r="J11" s="101"/>
      <c r="K11" s="101"/>
      <c r="L11" s="101"/>
      <c r="M11" s="13" t="s">
        <v>3</v>
      </c>
      <c r="N11" s="13" t="s">
        <v>4</v>
      </c>
      <c r="O11" s="1"/>
      <c r="P11" s="1"/>
      <c r="Q11" s="1"/>
      <c r="R11" s="1"/>
      <c r="S11" s="1"/>
      <c r="T11" s="1"/>
      <c r="U11" s="1"/>
      <c r="V11" s="1"/>
      <c r="W11" s="1"/>
      <c r="X11" s="1"/>
      <c r="Y11" s="1"/>
      <c r="Z11" s="1"/>
      <c r="AA11" s="1"/>
    </row>
    <row r="12" spans="2:27" x14ac:dyDescent="0.25">
      <c r="B12" s="57"/>
      <c r="C12" s="19"/>
      <c r="D12" s="102"/>
      <c r="E12" s="102"/>
      <c r="F12" s="102"/>
      <c r="G12" s="102"/>
      <c r="H12" s="102"/>
      <c r="I12" s="102"/>
      <c r="J12" s="102"/>
      <c r="K12" s="102"/>
      <c r="L12" s="102"/>
      <c r="M12" s="20"/>
      <c r="N12" s="20"/>
      <c r="O12" s="1"/>
      <c r="P12" s="1"/>
      <c r="Q12" s="1"/>
      <c r="R12" s="1"/>
      <c r="S12" s="1"/>
      <c r="T12" s="1"/>
      <c r="U12" s="1"/>
      <c r="V12" s="1"/>
      <c r="W12" s="1"/>
      <c r="X12" s="1"/>
      <c r="Y12" s="1"/>
      <c r="Z12" s="1"/>
      <c r="AA12" s="1"/>
    </row>
    <row r="13" spans="2:27" x14ac:dyDescent="0.25">
      <c r="B13" s="57"/>
      <c r="C13" s="21"/>
      <c r="D13" s="103"/>
      <c r="E13" s="103"/>
      <c r="F13" s="103"/>
      <c r="G13" s="103"/>
      <c r="H13" s="103"/>
      <c r="I13" s="103"/>
      <c r="J13" s="103"/>
      <c r="K13" s="103"/>
      <c r="L13" s="103"/>
      <c r="M13" s="22"/>
      <c r="N13" s="22"/>
      <c r="O13" s="1"/>
      <c r="P13" s="1"/>
      <c r="Q13" s="1"/>
      <c r="R13" s="1"/>
      <c r="S13" s="1"/>
      <c r="T13" s="1"/>
      <c r="U13" s="1"/>
      <c r="V13" s="1"/>
      <c r="W13" s="1"/>
      <c r="X13" s="1"/>
      <c r="Y13" s="1"/>
      <c r="Z13" s="1"/>
      <c r="AA13" s="1"/>
    </row>
    <row r="14" spans="2:27" x14ac:dyDescent="0.25">
      <c r="B14" s="57"/>
      <c r="C14" s="21"/>
      <c r="D14" s="103"/>
      <c r="E14" s="103"/>
      <c r="F14" s="103"/>
      <c r="G14" s="103"/>
      <c r="H14" s="103"/>
      <c r="I14" s="103"/>
      <c r="J14" s="103"/>
      <c r="K14" s="103"/>
      <c r="L14" s="103"/>
      <c r="M14" s="22"/>
      <c r="N14" s="22"/>
      <c r="O14" s="1"/>
      <c r="P14" s="1"/>
      <c r="Q14" s="1"/>
      <c r="R14" s="1"/>
      <c r="S14" s="1"/>
      <c r="T14" s="1"/>
      <c r="U14" s="1"/>
      <c r="V14" s="1"/>
      <c r="W14" s="1"/>
      <c r="X14" s="1"/>
      <c r="Y14" s="1"/>
      <c r="Z14" s="1"/>
      <c r="AA14" s="1"/>
    </row>
    <row r="15" spans="2:27" x14ac:dyDescent="0.25">
      <c r="B15" s="57"/>
      <c r="C15" s="21"/>
      <c r="D15" s="103"/>
      <c r="E15" s="103"/>
      <c r="F15" s="103"/>
      <c r="G15" s="103"/>
      <c r="H15" s="103"/>
      <c r="I15" s="103"/>
      <c r="J15" s="103"/>
      <c r="K15" s="103"/>
      <c r="L15" s="103"/>
      <c r="M15" s="22"/>
      <c r="N15" s="22"/>
      <c r="O15" s="1"/>
      <c r="P15" s="1"/>
      <c r="Q15" s="1"/>
      <c r="R15" s="1"/>
      <c r="S15" s="1"/>
      <c r="T15" s="1"/>
      <c r="U15" s="1"/>
      <c r="V15" s="1"/>
      <c r="W15" s="1"/>
      <c r="X15" s="1"/>
      <c r="Y15" s="1"/>
      <c r="Z15" s="1"/>
      <c r="AA15" s="1"/>
    </row>
    <row r="16" spans="2:27" x14ac:dyDescent="0.25">
      <c r="B16" s="57"/>
      <c r="C16" s="21"/>
      <c r="D16" s="97"/>
      <c r="E16" s="98"/>
      <c r="F16" s="98"/>
      <c r="G16" s="98"/>
      <c r="H16" s="98"/>
      <c r="I16" s="98"/>
      <c r="J16" s="98"/>
      <c r="K16" s="98"/>
      <c r="L16" s="99"/>
      <c r="M16" s="22"/>
      <c r="N16" s="22"/>
      <c r="O16" s="1"/>
      <c r="P16" s="1"/>
      <c r="Q16" s="1"/>
      <c r="R16" s="1"/>
      <c r="S16" s="1"/>
      <c r="T16" s="1"/>
      <c r="U16" s="1"/>
      <c r="V16" s="1"/>
      <c r="W16" s="1"/>
      <c r="X16" s="1"/>
      <c r="Y16" s="1"/>
      <c r="Z16" s="1"/>
      <c r="AA16" s="1"/>
    </row>
    <row r="17" spans="2:27" x14ac:dyDescent="0.25">
      <c r="B17" s="57"/>
      <c r="C17" s="21"/>
      <c r="D17" s="97"/>
      <c r="E17" s="98"/>
      <c r="F17" s="98"/>
      <c r="G17" s="98"/>
      <c r="H17" s="98"/>
      <c r="I17" s="98"/>
      <c r="J17" s="98"/>
      <c r="K17" s="98"/>
      <c r="L17" s="99"/>
      <c r="M17" s="22"/>
      <c r="N17" s="22"/>
      <c r="O17" s="1"/>
      <c r="P17" s="1"/>
      <c r="Q17" s="1"/>
      <c r="R17" s="1"/>
      <c r="S17" s="1"/>
      <c r="T17" s="1"/>
      <c r="U17" s="1"/>
      <c r="V17" s="1"/>
      <c r="W17" s="1"/>
      <c r="X17" s="1"/>
      <c r="Y17" s="1"/>
      <c r="Z17" s="1"/>
      <c r="AA17" s="1"/>
    </row>
    <row r="18" spans="2:27" x14ac:dyDescent="0.25">
      <c r="B18" s="57"/>
      <c r="C18" s="21"/>
      <c r="D18" s="97"/>
      <c r="E18" s="98"/>
      <c r="F18" s="98"/>
      <c r="G18" s="98"/>
      <c r="H18" s="98"/>
      <c r="I18" s="98"/>
      <c r="J18" s="98"/>
      <c r="K18" s="98"/>
      <c r="L18" s="99"/>
      <c r="M18" s="22"/>
      <c r="N18" s="22"/>
      <c r="O18" s="1"/>
      <c r="P18" s="1"/>
      <c r="Q18" s="1"/>
      <c r="R18" s="1"/>
      <c r="S18" s="1"/>
      <c r="T18" s="1"/>
      <c r="U18" s="1"/>
      <c r="V18" s="1"/>
      <c r="W18" s="1"/>
      <c r="X18" s="1"/>
      <c r="Y18" s="1"/>
      <c r="Z18" s="1"/>
      <c r="AA18" s="1"/>
    </row>
    <row r="19" spans="2:27" x14ac:dyDescent="0.25">
      <c r="B19" s="57"/>
      <c r="C19" s="21"/>
      <c r="D19" s="97"/>
      <c r="E19" s="98"/>
      <c r="F19" s="98"/>
      <c r="G19" s="98"/>
      <c r="H19" s="98"/>
      <c r="I19" s="98"/>
      <c r="J19" s="98"/>
      <c r="K19" s="98"/>
      <c r="L19" s="99"/>
      <c r="M19" s="22"/>
      <c r="N19" s="22"/>
      <c r="O19" s="1"/>
      <c r="P19" s="1"/>
      <c r="Q19" s="1"/>
      <c r="R19" s="1"/>
      <c r="S19" s="1"/>
      <c r="T19" s="1"/>
      <c r="U19" s="1"/>
      <c r="V19" s="1"/>
      <c r="W19" s="1"/>
      <c r="X19" s="1"/>
      <c r="Y19" s="1"/>
      <c r="Z19" s="1"/>
      <c r="AA19" s="1"/>
    </row>
    <row r="20" spans="2:27" x14ac:dyDescent="0.25">
      <c r="B20" s="57"/>
      <c r="C20" s="21"/>
      <c r="D20" s="97"/>
      <c r="E20" s="98"/>
      <c r="F20" s="98"/>
      <c r="G20" s="98"/>
      <c r="H20" s="98"/>
      <c r="I20" s="98"/>
      <c r="J20" s="98"/>
      <c r="K20" s="98"/>
      <c r="L20" s="99"/>
      <c r="M20" s="22"/>
      <c r="N20" s="22"/>
      <c r="O20" s="1"/>
      <c r="P20" s="1"/>
      <c r="Q20" s="1"/>
      <c r="R20" s="1"/>
      <c r="S20" s="1"/>
      <c r="T20" s="1"/>
      <c r="U20" s="1"/>
      <c r="V20" s="1"/>
      <c r="W20" s="1"/>
      <c r="X20" s="1"/>
      <c r="Y20" s="1"/>
      <c r="Z20" s="1"/>
      <c r="AA20" s="1"/>
    </row>
    <row r="21" spans="2:27" x14ac:dyDescent="0.25">
      <c r="B21" s="57"/>
      <c r="C21" s="21"/>
      <c r="D21" s="100"/>
      <c r="E21" s="98"/>
      <c r="F21" s="98"/>
      <c r="G21" s="98"/>
      <c r="H21" s="98"/>
      <c r="I21" s="98"/>
      <c r="J21" s="98"/>
      <c r="K21" s="98"/>
      <c r="L21" s="99"/>
      <c r="M21" s="22"/>
      <c r="N21" s="22"/>
      <c r="O21" s="1"/>
      <c r="P21" s="1"/>
      <c r="Q21" s="1"/>
      <c r="R21" s="1"/>
      <c r="S21" s="1"/>
      <c r="T21" s="1"/>
      <c r="U21" s="1"/>
      <c r="V21" s="1"/>
      <c r="W21" s="1"/>
      <c r="X21" s="1"/>
      <c r="Y21" s="1"/>
      <c r="Z21" s="1"/>
      <c r="AA21" s="1"/>
    </row>
    <row r="22" spans="2:27" x14ac:dyDescent="0.25">
      <c r="B22" s="57"/>
      <c r="C22" s="21"/>
      <c r="D22" s="97"/>
      <c r="E22" s="98"/>
      <c r="F22" s="98"/>
      <c r="G22" s="98"/>
      <c r="H22" s="98"/>
      <c r="I22" s="98"/>
      <c r="J22" s="98"/>
      <c r="K22" s="98"/>
      <c r="L22" s="99"/>
      <c r="M22" s="22"/>
      <c r="N22" s="22"/>
      <c r="O22" s="1"/>
      <c r="P22" s="1"/>
      <c r="Q22" s="1"/>
      <c r="R22" s="1"/>
      <c r="S22" s="1"/>
      <c r="T22" s="1"/>
      <c r="U22" s="1"/>
      <c r="V22" s="1"/>
      <c r="W22" s="1"/>
      <c r="X22" s="1"/>
      <c r="Y22" s="1"/>
      <c r="Z22" s="1"/>
      <c r="AA22" s="1"/>
    </row>
    <row r="23" spans="2:27" x14ac:dyDescent="0.25">
      <c r="B23" s="57"/>
      <c r="C23" s="21"/>
      <c r="D23" s="103"/>
      <c r="E23" s="103"/>
      <c r="F23" s="103"/>
      <c r="G23" s="103"/>
      <c r="H23" s="103"/>
      <c r="I23" s="103"/>
      <c r="J23" s="103"/>
      <c r="K23" s="103"/>
      <c r="L23" s="103"/>
      <c r="M23" s="22"/>
      <c r="N23" s="22"/>
      <c r="O23" s="1"/>
      <c r="P23" s="1"/>
      <c r="Q23" s="1"/>
      <c r="R23" s="1"/>
      <c r="S23" s="1"/>
      <c r="T23" s="1"/>
      <c r="U23" s="1"/>
      <c r="V23" s="1"/>
      <c r="W23" s="1"/>
      <c r="X23" s="1"/>
      <c r="Y23" s="1"/>
      <c r="Z23" s="1"/>
      <c r="AA23" s="1"/>
    </row>
    <row r="24" spans="2:27" x14ac:dyDescent="0.25">
      <c r="B24" s="57"/>
      <c r="C24" s="21"/>
      <c r="D24" s="103"/>
      <c r="E24" s="103"/>
      <c r="F24" s="103"/>
      <c r="G24" s="103"/>
      <c r="H24" s="103"/>
      <c r="I24" s="103"/>
      <c r="J24" s="103"/>
      <c r="K24" s="103"/>
      <c r="L24" s="103"/>
      <c r="M24" s="22"/>
      <c r="N24" s="22"/>
      <c r="O24" s="1"/>
      <c r="P24" s="1"/>
      <c r="Q24" s="1"/>
      <c r="R24" s="1"/>
      <c r="S24" s="1"/>
      <c r="T24" s="1"/>
      <c r="U24" s="1"/>
      <c r="V24" s="1"/>
      <c r="W24" s="1"/>
      <c r="X24" s="1"/>
      <c r="Y24" s="1"/>
      <c r="Z24" s="1"/>
      <c r="AA24" s="1"/>
    </row>
    <row r="25" spans="2:27" x14ac:dyDescent="0.25">
      <c r="B25" s="57"/>
      <c r="C25" s="21"/>
      <c r="D25" s="103"/>
      <c r="E25" s="103"/>
      <c r="F25" s="103"/>
      <c r="G25" s="103"/>
      <c r="H25" s="103"/>
      <c r="I25" s="103"/>
      <c r="J25" s="103"/>
      <c r="K25" s="103"/>
      <c r="L25" s="103"/>
      <c r="M25" s="22"/>
      <c r="N25" s="22"/>
      <c r="O25" s="1"/>
      <c r="P25" s="1"/>
      <c r="Q25" s="1"/>
      <c r="R25" s="1"/>
      <c r="S25" s="1"/>
      <c r="T25" s="1"/>
      <c r="U25" s="1"/>
      <c r="V25" s="1"/>
      <c r="W25" s="1"/>
      <c r="X25" s="1"/>
      <c r="Y25" s="1"/>
      <c r="Z25" s="1"/>
      <c r="AA25" s="1"/>
    </row>
    <row r="26" spans="2:27" x14ac:dyDescent="0.25">
      <c r="B26" s="57"/>
      <c r="C26" s="21"/>
      <c r="D26" s="103"/>
      <c r="E26" s="103"/>
      <c r="F26" s="103"/>
      <c r="G26" s="103"/>
      <c r="H26" s="103"/>
      <c r="I26" s="103"/>
      <c r="J26" s="103"/>
      <c r="K26" s="103"/>
      <c r="L26" s="103"/>
      <c r="M26" s="22"/>
      <c r="N26" s="22"/>
      <c r="O26" s="1"/>
      <c r="P26" s="1"/>
      <c r="Q26" s="1"/>
      <c r="R26" s="1"/>
      <c r="S26" s="1"/>
      <c r="T26" s="1"/>
      <c r="U26" s="1"/>
      <c r="V26" s="1"/>
      <c r="W26" s="1"/>
      <c r="X26" s="1"/>
      <c r="Y26" s="1"/>
      <c r="Z26" s="1"/>
      <c r="AA26" s="1"/>
    </row>
    <row r="27" spans="2:27" x14ac:dyDescent="0.25">
      <c r="B27" s="57"/>
      <c r="C27" s="21"/>
      <c r="D27" s="103"/>
      <c r="E27" s="103"/>
      <c r="F27" s="103"/>
      <c r="G27" s="103"/>
      <c r="H27" s="103"/>
      <c r="I27" s="103"/>
      <c r="J27" s="103"/>
      <c r="K27" s="103"/>
      <c r="L27" s="103"/>
      <c r="M27" s="22"/>
      <c r="N27" s="22"/>
      <c r="O27" s="1"/>
      <c r="P27" s="1"/>
      <c r="Q27" s="1"/>
      <c r="R27" s="1"/>
      <c r="S27" s="1"/>
      <c r="T27" s="1"/>
      <c r="U27" s="1"/>
      <c r="V27" s="1"/>
      <c r="W27" s="1"/>
      <c r="X27" s="1"/>
      <c r="Y27" s="1"/>
      <c r="Z27" s="1"/>
      <c r="AA27" s="1"/>
    </row>
    <row r="28" spans="2:27" x14ac:dyDescent="0.25">
      <c r="B28" s="57"/>
      <c r="C28" s="21"/>
      <c r="D28" s="103"/>
      <c r="E28" s="103"/>
      <c r="F28" s="103"/>
      <c r="G28" s="103"/>
      <c r="H28" s="103"/>
      <c r="I28" s="103"/>
      <c r="J28" s="103"/>
      <c r="K28" s="103"/>
      <c r="L28" s="103"/>
      <c r="M28" s="22"/>
      <c r="N28" s="22"/>
      <c r="O28" s="1"/>
      <c r="P28" s="1"/>
      <c r="Q28" s="1"/>
      <c r="R28" s="1"/>
      <c r="S28" s="1"/>
      <c r="T28" s="1"/>
      <c r="U28" s="1"/>
      <c r="V28" s="1"/>
      <c r="W28" s="1"/>
      <c r="X28" s="1"/>
      <c r="Y28" s="1"/>
      <c r="Z28" s="1"/>
      <c r="AA28" s="1"/>
    </row>
    <row r="29" spans="2:27" x14ac:dyDescent="0.25">
      <c r="B29" s="57"/>
      <c r="C29" s="21"/>
      <c r="D29" s="103"/>
      <c r="E29" s="103"/>
      <c r="F29" s="103"/>
      <c r="G29" s="103"/>
      <c r="H29" s="103"/>
      <c r="I29" s="103"/>
      <c r="J29" s="103"/>
      <c r="K29" s="103"/>
      <c r="L29" s="103"/>
      <c r="M29" s="22"/>
      <c r="N29" s="22"/>
      <c r="O29" s="1"/>
      <c r="P29" s="1"/>
      <c r="Q29" s="1"/>
      <c r="R29" s="1"/>
      <c r="S29" s="1"/>
      <c r="T29" s="1"/>
      <c r="U29" s="1"/>
      <c r="V29" s="1"/>
      <c r="W29" s="1"/>
      <c r="X29" s="1"/>
      <c r="Y29" s="1"/>
      <c r="Z29" s="1"/>
      <c r="AA29" s="1"/>
    </row>
    <row r="30" spans="2:27" x14ac:dyDescent="0.25">
      <c r="B30" s="57"/>
      <c r="C30" s="21"/>
      <c r="D30" s="103"/>
      <c r="E30" s="103"/>
      <c r="F30" s="103"/>
      <c r="G30" s="103"/>
      <c r="H30" s="103"/>
      <c r="I30" s="103"/>
      <c r="J30" s="103"/>
      <c r="K30" s="103"/>
      <c r="L30" s="103"/>
      <c r="M30" s="22"/>
      <c r="N30" s="22"/>
      <c r="O30" s="1"/>
      <c r="P30" s="1"/>
      <c r="Q30" s="1"/>
      <c r="R30" s="1"/>
      <c r="S30" s="1"/>
      <c r="T30" s="1"/>
      <c r="U30" s="1"/>
      <c r="V30" s="1"/>
      <c r="W30" s="1"/>
      <c r="X30" s="1"/>
      <c r="Y30" s="1"/>
      <c r="Z30" s="1"/>
      <c r="AA30" s="1"/>
    </row>
    <row r="31" spans="2:27" x14ac:dyDescent="0.25">
      <c r="B31" s="57"/>
      <c r="C31" s="21"/>
      <c r="D31" s="103"/>
      <c r="E31" s="103"/>
      <c r="F31" s="103"/>
      <c r="G31" s="103"/>
      <c r="H31" s="103"/>
      <c r="I31" s="103"/>
      <c r="J31" s="103"/>
      <c r="K31" s="103"/>
      <c r="L31" s="103"/>
      <c r="M31" s="22"/>
      <c r="N31" s="22"/>
      <c r="O31" s="1"/>
      <c r="P31" s="1"/>
      <c r="Q31" s="1"/>
      <c r="R31" s="1"/>
      <c r="S31" s="1"/>
      <c r="T31" s="1"/>
      <c r="U31" s="1"/>
      <c r="V31" s="1"/>
      <c r="W31" s="1"/>
      <c r="X31" s="1"/>
      <c r="Y31" s="1"/>
      <c r="Z31" s="1"/>
      <c r="AA31" s="1"/>
    </row>
    <row r="32" spans="2:27" x14ac:dyDescent="0.25">
      <c r="B32" s="57"/>
      <c r="C32" s="21"/>
      <c r="D32" s="103"/>
      <c r="E32" s="103"/>
      <c r="F32" s="103"/>
      <c r="G32" s="103"/>
      <c r="H32" s="103"/>
      <c r="I32" s="103"/>
      <c r="J32" s="103"/>
      <c r="K32" s="103"/>
      <c r="L32" s="103"/>
      <c r="M32" s="22"/>
      <c r="N32" s="22"/>
      <c r="O32" s="1"/>
      <c r="P32" s="1"/>
      <c r="Q32" s="1"/>
      <c r="R32" s="1"/>
      <c r="S32" s="1"/>
      <c r="T32" s="1"/>
      <c r="U32" s="1"/>
      <c r="V32" s="1"/>
      <c r="W32" s="1"/>
      <c r="X32" s="1"/>
      <c r="Y32" s="1"/>
      <c r="Z32" s="1"/>
      <c r="AA32" s="1"/>
    </row>
    <row r="33" spans="2:27" x14ac:dyDescent="0.25">
      <c r="B33" s="57"/>
      <c r="C33" s="21"/>
      <c r="D33" s="103"/>
      <c r="E33" s="103"/>
      <c r="F33" s="103"/>
      <c r="G33" s="103"/>
      <c r="H33" s="103"/>
      <c r="I33" s="103"/>
      <c r="J33" s="103"/>
      <c r="K33" s="103"/>
      <c r="L33" s="103"/>
      <c r="M33" s="22"/>
      <c r="N33" s="22"/>
      <c r="O33" s="1"/>
      <c r="P33" s="1"/>
      <c r="Q33" s="1"/>
      <c r="R33" s="1"/>
      <c r="S33" s="1"/>
      <c r="T33" s="1"/>
      <c r="U33" s="1"/>
      <c r="V33" s="1"/>
      <c r="W33" s="1"/>
      <c r="X33" s="1"/>
      <c r="Y33" s="1"/>
      <c r="Z33" s="1"/>
      <c r="AA33" s="1"/>
    </row>
    <row r="34" spans="2:27" x14ac:dyDescent="0.25">
      <c r="B34" s="57"/>
      <c r="C34" s="21"/>
      <c r="D34" s="103"/>
      <c r="E34" s="103"/>
      <c r="F34" s="103"/>
      <c r="G34" s="103"/>
      <c r="H34" s="103"/>
      <c r="I34" s="103"/>
      <c r="J34" s="103"/>
      <c r="K34" s="103"/>
      <c r="L34" s="103"/>
      <c r="M34" s="22"/>
      <c r="N34" s="22"/>
      <c r="O34" s="1"/>
      <c r="P34" s="1"/>
      <c r="Q34" s="1"/>
      <c r="R34" s="1"/>
      <c r="S34" s="1"/>
      <c r="T34" s="1"/>
      <c r="U34" s="1"/>
      <c r="V34" s="1"/>
      <c r="W34" s="1"/>
      <c r="X34" s="1"/>
      <c r="Y34" s="1"/>
      <c r="Z34" s="1"/>
      <c r="AA34" s="1"/>
    </row>
    <row r="35" spans="2:27" x14ac:dyDescent="0.25">
      <c r="B35" s="57"/>
      <c r="C35" s="21"/>
      <c r="D35" s="103"/>
      <c r="E35" s="103"/>
      <c r="F35" s="103"/>
      <c r="G35" s="103"/>
      <c r="H35" s="103"/>
      <c r="I35" s="103"/>
      <c r="J35" s="103"/>
      <c r="K35" s="103"/>
      <c r="L35" s="103"/>
      <c r="M35" s="22"/>
      <c r="N35" s="22"/>
      <c r="O35" s="1"/>
      <c r="P35" s="1"/>
      <c r="Q35" s="1"/>
      <c r="R35" s="1"/>
      <c r="S35" s="1"/>
      <c r="T35" s="1"/>
      <c r="U35" s="1"/>
      <c r="V35" s="1"/>
      <c r="W35" s="1"/>
      <c r="X35" s="1"/>
      <c r="Y35" s="1"/>
      <c r="Z35" s="1"/>
      <c r="AA35" s="1"/>
    </row>
    <row r="36" spans="2:27" x14ac:dyDescent="0.25">
      <c r="B36" s="57"/>
      <c r="C36" s="21"/>
      <c r="D36" s="103"/>
      <c r="E36" s="103"/>
      <c r="F36" s="103"/>
      <c r="G36" s="103"/>
      <c r="H36" s="103"/>
      <c r="I36" s="103"/>
      <c r="J36" s="103"/>
      <c r="K36" s="103"/>
      <c r="L36" s="103"/>
      <c r="M36" s="22"/>
      <c r="N36" s="22"/>
      <c r="O36" s="1"/>
      <c r="P36" s="1"/>
      <c r="Q36" s="1"/>
      <c r="R36" s="1"/>
      <c r="S36" s="1"/>
      <c r="T36" s="1"/>
      <c r="U36" s="1"/>
      <c r="V36" s="1"/>
      <c r="W36" s="1"/>
      <c r="X36" s="1"/>
      <c r="Y36" s="1"/>
      <c r="Z36" s="1"/>
      <c r="AA36" s="1"/>
    </row>
    <row r="37" spans="2:27" x14ac:dyDescent="0.25">
      <c r="B37" s="57"/>
      <c r="C37" s="21"/>
      <c r="D37" s="103"/>
      <c r="E37" s="103"/>
      <c r="F37" s="103"/>
      <c r="G37" s="103"/>
      <c r="H37" s="103"/>
      <c r="I37" s="103"/>
      <c r="J37" s="103"/>
      <c r="K37" s="103"/>
      <c r="L37" s="103"/>
      <c r="M37" s="22"/>
      <c r="N37" s="22"/>
      <c r="O37" s="1"/>
      <c r="P37" s="1"/>
      <c r="Q37" s="1"/>
      <c r="R37" s="1"/>
      <c r="S37" s="1"/>
      <c r="T37" s="1"/>
      <c r="U37" s="1"/>
      <c r="V37" s="1"/>
      <c r="W37" s="1"/>
      <c r="X37" s="1"/>
      <c r="Y37" s="1"/>
      <c r="Z37" s="1"/>
      <c r="AA37" s="1"/>
    </row>
    <row r="38" spans="2:27" x14ac:dyDescent="0.25">
      <c r="B38" s="57"/>
      <c r="C38" s="21"/>
      <c r="D38" s="103"/>
      <c r="E38" s="103"/>
      <c r="F38" s="103"/>
      <c r="G38" s="103"/>
      <c r="H38" s="103"/>
      <c r="I38" s="103"/>
      <c r="J38" s="103"/>
      <c r="K38" s="103"/>
      <c r="L38" s="103"/>
      <c r="M38" s="22"/>
      <c r="N38" s="22"/>
      <c r="O38" s="1"/>
      <c r="P38" s="1"/>
      <c r="Q38" s="1"/>
      <c r="R38" s="1"/>
      <c r="S38" s="1"/>
      <c r="T38" s="1"/>
      <c r="U38" s="1"/>
      <c r="V38" s="1"/>
      <c r="W38" s="1"/>
      <c r="X38" s="1"/>
      <c r="Y38" s="1"/>
      <c r="Z38" s="1"/>
      <c r="AA38" s="1"/>
    </row>
    <row r="39" spans="2:27" x14ac:dyDescent="0.25">
      <c r="B39" s="57"/>
      <c r="C39" s="21"/>
      <c r="D39" s="103"/>
      <c r="E39" s="103"/>
      <c r="F39" s="103"/>
      <c r="G39" s="103"/>
      <c r="H39" s="103"/>
      <c r="I39" s="103"/>
      <c r="J39" s="103"/>
      <c r="K39" s="103"/>
      <c r="L39" s="103"/>
      <c r="M39" s="22"/>
      <c r="N39" s="22"/>
      <c r="O39" s="1"/>
      <c r="P39" s="1"/>
      <c r="Q39" s="1"/>
      <c r="R39" s="1"/>
      <c r="S39" s="1"/>
      <c r="T39" s="1"/>
      <c r="U39" s="1"/>
      <c r="V39" s="1"/>
      <c r="W39" s="1"/>
      <c r="X39" s="1"/>
      <c r="Y39" s="1"/>
      <c r="Z39" s="1"/>
      <c r="AA39" s="1"/>
    </row>
    <row r="40" spans="2:27" x14ac:dyDescent="0.25">
      <c r="B40" s="57"/>
      <c r="C40" s="21"/>
      <c r="D40" s="103"/>
      <c r="E40" s="103"/>
      <c r="F40" s="103"/>
      <c r="G40" s="103"/>
      <c r="H40" s="103"/>
      <c r="I40" s="103"/>
      <c r="J40" s="103"/>
      <c r="K40" s="103"/>
      <c r="L40" s="103"/>
      <c r="M40" s="22"/>
      <c r="N40" s="22"/>
      <c r="O40" s="1"/>
      <c r="P40" s="1"/>
      <c r="Q40" s="1"/>
      <c r="R40" s="1"/>
      <c r="S40" s="1"/>
      <c r="T40" s="1"/>
      <c r="U40" s="1"/>
      <c r="V40" s="1"/>
      <c r="W40" s="1"/>
      <c r="X40" s="1"/>
      <c r="Y40" s="1"/>
      <c r="Z40" s="1"/>
      <c r="AA40" s="1"/>
    </row>
    <row r="41" spans="2:27" x14ac:dyDescent="0.25">
      <c r="B41" s="57"/>
      <c r="C41" s="21"/>
      <c r="D41" s="103"/>
      <c r="E41" s="103"/>
      <c r="F41" s="103"/>
      <c r="G41" s="103"/>
      <c r="H41" s="103"/>
      <c r="I41" s="103"/>
      <c r="J41" s="103"/>
      <c r="K41" s="103"/>
      <c r="L41" s="103"/>
      <c r="M41" s="22"/>
      <c r="N41" s="22"/>
      <c r="O41" s="1"/>
      <c r="P41" s="1"/>
      <c r="Q41" s="1"/>
      <c r="R41" s="1"/>
      <c r="S41" s="1"/>
      <c r="T41" s="1"/>
      <c r="U41" s="1"/>
      <c r="V41" s="1"/>
      <c r="W41" s="1"/>
      <c r="X41" s="1"/>
      <c r="Y41" s="1"/>
      <c r="Z41" s="1"/>
      <c r="AA41" s="1"/>
    </row>
    <row r="42" spans="2:27" x14ac:dyDescent="0.25">
      <c r="B42" s="57"/>
      <c r="C42" s="21"/>
      <c r="D42" s="103"/>
      <c r="E42" s="103"/>
      <c r="F42" s="103"/>
      <c r="G42" s="103"/>
      <c r="H42" s="103"/>
      <c r="I42" s="103"/>
      <c r="J42" s="103"/>
      <c r="K42" s="103"/>
      <c r="L42" s="103"/>
      <c r="M42" s="22"/>
      <c r="N42" s="22"/>
      <c r="O42" s="1"/>
      <c r="P42" s="1"/>
      <c r="Q42" s="1"/>
      <c r="R42" s="1"/>
      <c r="S42" s="1"/>
      <c r="T42" s="1"/>
      <c r="U42" s="1"/>
      <c r="V42" s="1"/>
      <c r="W42" s="1"/>
      <c r="X42" s="1"/>
      <c r="Y42" s="1"/>
      <c r="Z42" s="1"/>
      <c r="AA42" s="1"/>
    </row>
    <row r="43" spans="2:27" x14ac:dyDescent="0.25">
      <c r="B43" s="57"/>
      <c r="C43" s="21"/>
      <c r="D43" s="103"/>
      <c r="E43" s="103"/>
      <c r="F43" s="103"/>
      <c r="G43" s="103"/>
      <c r="H43" s="103"/>
      <c r="I43" s="103"/>
      <c r="J43" s="103"/>
      <c r="K43" s="103"/>
      <c r="L43" s="103"/>
      <c r="M43" s="22"/>
      <c r="N43" s="22"/>
      <c r="O43" s="1"/>
      <c r="P43" s="1"/>
      <c r="Q43" s="1"/>
      <c r="R43" s="1"/>
      <c r="S43" s="1"/>
      <c r="T43" s="1"/>
      <c r="U43" s="1"/>
      <c r="V43" s="1"/>
      <c r="W43" s="1"/>
      <c r="X43" s="1"/>
      <c r="Y43" s="1"/>
      <c r="Z43" s="1"/>
      <c r="AA43" s="1"/>
    </row>
    <row r="44" spans="2:27" x14ac:dyDescent="0.25">
      <c r="B44" s="57"/>
      <c r="C44" s="21"/>
      <c r="D44" s="103"/>
      <c r="E44" s="103"/>
      <c r="F44" s="103"/>
      <c r="G44" s="103"/>
      <c r="H44" s="103"/>
      <c r="I44" s="103"/>
      <c r="J44" s="103"/>
      <c r="K44" s="103"/>
      <c r="L44" s="103"/>
      <c r="M44" s="22"/>
      <c r="N44" s="22"/>
      <c r="O44" s="1"/>
      <c r="P44" s="1"/>
      <c r="Q44" s="1"/>
      <c r="R44" s="1"/>
      <c r="S44" s="1"/>
      <c r="T44" s="1"/>
      <c r="U44" s="1"/>
      <c r="V44" s="1"/>
      <c r="W44" s="1"/>
      <c r="X44" s="1"/>
      <c r="Y44" s="1"/>
      <c r="Z44" s="1"/>
      <c r="AA44" s="1"/>
    </row>
    <row r="45" spans="2:27" x14ac:dyDescent="0.25">
      <c r="B45" s="57"/>
      <c r="C45" s="21"/>
      <c r="D45" s="103"/>
      <c r="E45" s="103"/>
      <c r="F45" s="103"/>
      <c r="G45" s="103"/>
      <c r="H45" s="103"/>
      <c r="I45" s="103"/>
      <c r="J45" s="103"/>
      <c r="K45" s="103"/>
      <c r="L45" s="103"/>
      <c r="M45" s="22"/>
      <c r="N45" s="22"/>
      <c r="O45" s="1"/>
      <c r="P45" s="1"/>
      <c r="Q45" s="1"/>
      <c r="R45" s="1"/>
      <c r="S45" s="1"/>
      <c r="T45" s="1"/>
      <c r="U45" s="1"/>
      <c r="V45" s="1"/>
      <c r="W45" s="1"/>
      <c r="X45" s="1"/>
      <c r="Y45" s="1"/>
      <c r="Z45" s="1"/>
      <c r="AA45" s="1"/>
    </row>
    <row r="46" spans="2:27" x14ac:dyDescent="0.25">
      <c r="B46" s="57"/>
      <c r="C46" s="21"/>
      <c r="D46" s="103"/>
      <c r="E46" s="103"/>
      <c r="F46" s="103"/>
      <c r="G46" s="103"/>
      <c r="H46" s="103"/>
      <c r="I46" s="103"/>
      <c r="J46" s="103"/>
      <c r="K46" s="103"/>
      <c r="L46" s="103"/>
      <c r="M46" s="22"/>
      <c r="N46" s="22"/>
      <c r="O46" s="1"/>
      <c r="P46" s="1"/>
      <c r="Q46" s="1"/>
      <c r="R46" s="1"/>
      <c r="S46" s="1"/>
      <c r="T46" s="1"/>
      <c r="U46" s="1"/>
      <c r="V46" s="1"/>
      <c r="W46" s="1"/>
      <c r="X46" s="1"/>
      <c r="Y46" s="1"/>
      <c r="Z46" s="1"/>
      <c r="AA46" s="1"/>
    </row>
    <row r="47" spans="2:27" x14ac:dyDescent="0.25">
      <c r="B47" s="57"/>
      <c r="C47" s="21"/>
      <c r="D47" s="103"/>
      <c r="E47" s="103"/>
      <c r="F47" s="103"/>
      <c r="G47" s="103"/>
      <c r="H47" s="103"/>
      <c r="I47" s="103"/>
      <c r="J47" s="103"/>
      <c r="K47" s="103"/>
      <c r="L47" s="103"/>
      <c r="M47" s="22"/>
      <c r="N47" s="22"/>
      <c r="O47" s="1"/>
      <c r="P47" s="1"/>
      <c r="Q47" s="1"/>
      <c r="R47" s="1"/>
      <c r="S47" s="1"/>
      <c r="T47" s="1"/>
      <c r="U47" s="1"/>
      <c r="V47" s="1"/>
      <c r="W47" s="1"/>
      <c r="X47" s="1"/>
      <c r="Y47" s="1"/>
      <c r="Z47" s="1"/>
      <c r="AA47" s="1"/>
    </row>
    <row r="48" spans="2:27" x14ac:dyDescent="0.25">
      <c r="B48" s="57"/>
      <c r="C48" s="21"/>
      <c r="D48" s="103"/>
      <c r="E48" s="103"/>
      <c r="F48" s="103"/>
      <c r="G48" s="103"/>
      <c r="H48" s="103"/>
      <c r="I48" s="103"/>
      <c r="J48" s="103"/>
      <c r="K48" s="103"/>
      <c r="L48" s="103"/>
      <c r="M48" s="22"/>
      <c r="N48" s="22"/>
      <c r="O48" s="1"/>
      <c r="P48" s="1"/>
      <c r="Q48" s="1"/>
      <c r="R48" s="1"/>
      <c r="S48" s="1"/>
      <c r="T48" s="1"/>
      <c r="U48" s="1"/>
      <c r="V48" s="1"/>
      <c r="W48" s="1"/>
      <c r="X48" s="1"/>
      <c r="Y48" s="1"/>
      <c r="Z48" s="1"/>
      <c r="AA48" s="1"/>
    </row>
    <row r="49" spans="2:27" x14ac:dyDescent="0.25">
      <c r="B49" s="57"/>
      <c r="C49" s="21"/>
      <c r="D49" s="103"/>
      <c r="E49" s="103"/>
      <c r="F49" s="103"/>
      <c r="G49" s="103"/>
      <c r="H49" s="103"/>
      <c r="I49" s="103"/>
      <c r="J49" s="103"/>
      <c r="K49" s="103"/>
      <c r="L49" s="103"/>
      <c r="M49" s="22"/>
      <c r="N49" s="22"/>
      <c r="O49" s="1"/>
      <c r="P49" s="1"/>
      <c r="Q49" s="1"/>
      <c r="R49" s="1"/>
      <c r="S49" s="1"/>
      <c r="T49" s="1"/>
      <c r="U49" s="1"/>
      <c r="V49" s="1"/>
      <c r="W49" s="1"/>
      <c r="X49" s="1"/>
      <c r="Y49" s="1"/>
      <c r="Z49" s="1"/>
      <c r="AA49" s="1"/>
    </row>
    <row r="50" spans="2:27" x14ac:dyDescent="0.25">
      <c r="B50" s="57"/>
      <c r="C50" s="21"/>
      <c r="D50" s="103"/>
      <c r="E50" s="103"/>
      <c r="F50" s="103"/>
      <c r="G50" s="103"/>
      <c r="H50" s="103"/>
      <c r="I50" s="103"/>
      <c r="J50" s="103"/>
      <c r="K50" s="103"/>
      <c r="L50" s="103"/>
      <c r="M50" s="22"/>
      <c r="N50" s="22"/>
      <c r="O50" s="1"/>
      <c r="P50" s="1"/>
      <c r="Q50" s="1"/>
      <c r="R50" s="1"/>
      <c r="S50" s="1"/>
      <c r="T50" s="1"/>
      <c r="U50" s="1"/>
      <c r="V50" s="1"/>
      <c r="W50" s="1"/>
      <c r="X50" s="1"/>
      <c r="Y50" s="1"/>
      <c r="Z50" s="1"/>
      <c r="AA50" s="1"/>
    </row>
    <row r="51" spans="2:27" x14ac:dyDescent="0.25">
      <c r="B51" s="57"/>
      <c r="C51" s="21"/>
      <c r="D51" s="103"/>
      <c r="E51" s="103"/>
      <c r="F51" s="103"/>
      <c r="G51" s="103"/>
      <c r="H51" s="103"/>
      <c r="I51" s="103"/>
      <c r="J51" s="103"/>
      <c r="K51" s="103"/>
      <c r="L51" s="103"/>
      <c r="M51" s="22"/>
      <c r="N51" s="22"/>
      <c r="O51" s="1"/>
      <c r="P51" s="1"/>
      <c r="Q51" s="1"/>
      <c r="R51" s="1"/>
      <c r="S51" s="1"/>
      <c r="T51" s="1"/>
      <c r="U51" s="1"/>
      <c r="V51" s="1"/>
      <c r="W51" s="1"/>
      <c r="X51" s="1"/>
      <c r="Y51" s="1"/>
      <c r="Z51" s="1"/>
      <c r="AA51" s="1"/>
    </row>
    <row r="52" spans="2:27" x14ac:dyDescent="0.25">
      <c r="B52" s="57"/>
      <c r="C52" s="21"/>
      <c r="D52" s="103"/>
      <c r="E52" s="103"/>
      <c r="F52" s="103"/>
      <c r="G52" s="103"/>
      <c r="H52" s="103"/>
      <c r="I52" s="103"/>
      <c r="J52" s="103"/>
      <c r="K52" s="103"/>
      <c r="L52" s="103"/>
      <c r="M52" s="22"/>
      <c r="N52" s="22"/>
      <c r="O52" s="1"/>
      <c r="P52" s="1"/>
      <c r="Q52" s="1"/>
      <c r="R52" s="1"/>
      <c r="S52" s="1"/>
      <c r="T52" s="1"/>
      <c r="U52" s="1"/>
      <c r="V52" s="1"/>
      <c r="W52" s="1"/>
      <c r="X52" s="1"/>
      <c r="Y52" s="1"/>
      <c r="Z52" s="1"/>
      <c r="AA52" s="1"/>
    </row>
    <row r="53" spans="2:27" x14ac:dyDescent="0.25">
      <c r="B53" s="57"/>
      <c r="C53" s="21"/>
      <c r="D53" s="103"/>
      <c r="E53" s="103"/>
      <c r="F53" s="103"/>
      <c r="G53" s="103"/>
      <c r="H53" s="103"/>
      <c r="I53" s="103"/>
      <c r="J53" s="103"/>
      <c r="K53" s="103"/>
      <c r="L53" s="103"/>
      <c r="M53" s="22"/>
      <c r="N53" s="22"/>
      <c r="O53" s="1"/>
      <c r="P53" s="1"/>
      <c r="Q53" s="1"/>
      <c r="R53" s="1"/>
      <c r="S53" s="1"/>
      <c r="T53" s="1"/>
      <c r="U53" s="1"/>
      <c r="V53" s="1"/>
      <c r="W53" s="1"/>
      <c r="X53" s="1"/>
      <c r="Y53" s="1"/>
      <c r="Z53" s="1"/>
      <c r="AA53" s="1"/>
    </row>
    <row r="54" spans="2:27" x14ac:dyDescent="0.25">
      <c r="B54" s="57"/>
      <c r="C54" s="21"/>
      <c r="D54" s="103"/>
      <c r="E54" s="103"/>
      <c r="F54" s="103"/>
      <c r="G54" s="103"/>
      <c r="H54" s="103"/>
      <c r="I54" s="103"/>
      <c r="J54" s="103"/>
      <c r="K54" s="103"/>
      <c r="L54" s="103"/>
      <c r="M54" s="22"/>
      <c r="N54" s="22"/>
      <c r="O54" s="1"/>
      <c r="P54" s="1"/>
      <c r="Q54" s="1"/>
      <c r="R54" s="1"/>
      <c r="S54" s="1"/>
      <c r="T54" s="1"/>
      <c r="U54" s="1"/>
      <c r="V54" s="1"/>
      <c r="W54" s="1"/>
      <c r="X54" s="1"/>
      <c r="Y54" s="1"/>
      <c r="Z54" s="1"/>
      <c r="AA54" s="1"/>
    </row>
    <row r="55" spans="2:27" x14ac:dyDescent="0.25">
      <c r="B55" s="57"/>
      <c r="C55" s="21"/>
      <c r="D55" s="103"/>
      <c r="E55" s="103"/>
      <c r="F55" s="103"/>
      <c r="G55" s="103"/>
      <c r="H55" s="103"/>
      <c r="I55" s="103"/>
      <c r="J55" s="103"/>
      <c r="K55" s="103"/>
      <c r="L55" s="103"/>
      <c r="M55" s="22"/>
      <c r="N55" s="22"/>
      <c r="O55" s="1"/>
      <c r="P55" s="1"/>
      <c r="Q55" s="1"/>
      <c r="R55" s="1"/>
      <c r="S55" s="1"/>
      <c r="T55" s="1"/>
      <c r="U55" s="1"/>
      <c r="V55" s="1"/>
      <c r="W55" s="1"/>
      <c r="X55" s="1"/>
      <c r="Y55" s="1"/>
      <c r="Z55" s="1"/>
      <c r="AA55" s="1"/>
    </row>
    <row r="56" spans="2:27" x14ac:dyDescent="0.25">
      <c r="B56" s="57"/>
      <c r="C56" s="21"/>
      <c r="D56" s="103"/>
      <c r="E56" s="103"/>
      <c r="F56" s="103"/>
      <c r="G56" s="103"/>
      <c r="H56" s="103"/>
      <c r="I56" s="103"/>
      <c r="J56" s="103"/>
      <c r="K56" s="103"/>
      <c r="L56" s="103"/>
      <c r="M56" s="22"/>
      <c r="N56" s="22"/>
      <c r="O56" s="1"/>
      <c r="P56" s="1"/>
      <c r="Q56" s="1"/>
      <c r="R56" s="1"/>
      <c r="S56" s="1"/>
      <c r="T56" s="1"/>
      <c r="U56" s="1"/>
      <c r="V56" s="1"/>
      <c r="W56" s="1"/>
      <c r="X56" s="1"/>
      <c r="Y56" s="1"/>
      <c r="Z56" s="1"/>
      <c r="AA56" s="1"/>
    </row>
    <row r="57" spans="2:27" x14ac:dyDescent="0.25">
      <c r="B57" s="57"/>
      <c r="C57" s="21"/>
      <c r="D57" s="103"/>
      <c r="E57" s="103"/>
      <c r="F57" s="103"/>
      <c r="G57" s="103"/>
      <c r="H57" s="103"/>
      <c r="I57" s="103"/>
      <c r="J57" s="103"/>
      <c r="K57" s="103"/>
      <c r="L57" s="103"/>
      <c r="M57" s="22"/>
      <c r="N57" s="22"/>
      <c r="O57" s="1"/>
      <c r="P57" s="1"/>
      <c r="Q57" s="1"/>
      <c r="R57" s="1"/>
      <c r="S57" s="1"/>
      <c r="T57" s="1"/>
      <c r="U57" s="1"/>
      <c r="V57" s="1"/>
      <c r="W57" s="1"/>
      <c r="X57" s="1"/>
      <c r="Y57" s="1"/>
      <c r="Z57" s="1"/>
      <c r="AA57" s="1"/>
    </row>
    <row r="58" spans="2:27" x14ac:dyDescent="0.25">
      <c r="B58" s="57"/>
      <c r="C58" s="21"/>
      <c r="D58" s="103"/>
      <c r="E58" s="103"/>
      <c r="F58" s="103"/>
      <c r="G58" s="103"/>
      <c r="H58" s="103"/>
      <c r="I58" s="103"/>
      <c r="J58" s="103"/>
      <c r="K58" s="103"/>
      <c r="L58" s="103"/>
      <c r="M58" s="22"/>
      <c r="N58" s="22"/>
      <c r="O58" s="1"/>
      <c r="P58" s="1"/>
      <c r="Q58" s="1"/>
      <c r="R58" s="1"/>
      <c r="S58" s="1"/>
      <c r="T58" s="1"/>
      <c r="U58" s="1"/>
      <c r="V58" s="1"/>
      <c r="W58" s="1"/>
      <c r="X58" s="1"/>
      <c r="Y58" s="1"/>
      <c r="Z58" s="1"/>
      <c r="AA58" s="1"/>
    </row>
    <row r="59" spans="2:27" x14ac:dyDescent="0.25">
      <c r="B59" s="57"/>
      <c r="C59" s="21"/>
      <c r="D59" s="103"/>
      <c r="E59" s="103"/>
      <c r="F59" s="103"/>
      <c r="G59" s="103"/>
      <c r="H59" s="103"/>
      <c r="I59" s="103"/>
      <c r="J59" s="103"/>
      <c r="K59" s="103"/>
      <c r="L59" s="103"/>
      <c r="M59" s="22"/>
      <c r="N59" s="22"/>
      <c r="O59" s="1"/>
      <c r="P59" s="1"/>
      <c r="Q59" s="1"/>
      <c r="R59" s="1"/>
      <c r="S59" s="1"/>
      <c r="T59" s="1"/>
      <c r="U59" s="1"/>
      <c r="V59" s="1"/>
      <c r="W59" s="1"/>
      <c r="X59" s="1"/>
      <c r="Y59" s="1"/>
      <c r="Z59" s="1"/>
      <c r="AA59" s="1"/>
    </row>
    <row r="60" spans="2:27" x14ac:dyDescent="0.25">
      <c r="B60" s="57"/>
      <c r="C60" s="21"/>
      <c r="D60" s="103"/>
      <c r="E60" s="103"/>
      <c r="F60" s="103"/>
      <c r="G60" s="103"/>
      <c r="H60" s="103"/>
      <c r="I60" s="103"/>
      <c r="J60" s="103"/>
      <c r="K60" s="103"/>
      <c r="L60" s="103"/>
      <c r="M60" s="22"/>
      <c r="N60" s="22"/>
      <c r="O60" s="1"/>
      <c r="P60" s="1"/>
      <c r="Q60" s="1"/>
      <c r="R60" s="1"/>
      <c r="S60" s="1"/>
      <c r="T60" s="1"/>
      <c r="U60" s="1"/>
      <c r="V60" s="1"/>
      <c r="W60" s="1"/>
      <c r="X60" s="1"/>
      <c r="Y60" s="1"/>
      <c r="Z60" s="1"/>
      <c r="AA60" s="1"/>
    </row>
    <row r="61" spans="2:27" x14ac:dyDescent="0.25">
      <c r="B61" s="57"/>
      <c r="C61" s="21"/>
      <c r="D61" s="103"/>
      <c r="E61" s="103"/>
      <c r="F61" s="103"/>
      <c r="G61" s="103"/>
      <c r="H61" s="103"/>
      <c r="I61" s="103"/>
      <c r="J61" s="103"/>
      <c r="K61" s="103"/>
      <c r="L61" s="103"/>
      <c r="M61" s="22"/>
      <c r="N61" s="22"/>
      <c r="O61" s="1"/>
      <c r="P61" s="1"/>
      <c r="Q61" s="1"/>
      <c r="R61" s="1"/>
      <c r="S61" s="1"/>
      <c r="T61" s="1"/>
      <c r="U61" s="1"/>
      <c r="V61" s="1"/>
      <c r="W61" s="1"/>
      <c r="X61" s="1"/>
      <c r="Y61" s="1"/>
      <c r="Z61" s="1"/>
      <c r="AA61" s="1"/>
    </row>
    <row r="62" spans="2:27" x14ac:dyDescent="0.25">
      <c r="B62" s="57"/>
      <c r="C62" s="21"/>
      <c r="D62" s="103"/>
      <c r="E62" s="103"/>
      <c r="F62" s="103"/>
      <c r="G62" s="103"/>
      <c r="H62" s="103"/>
      <c r="I62" s="103"/>
      <c r="J62" s="103"/>
      <c r="K62" s="103"/>
      <c r="L62" s="103"/>
      <c r="M62" s="22"/>
      <c r="N62" s="22"/>
      <c r="O62" s="1"/>
      <c r="P62" s="1"/>
      <c r="Q62" s="1"/>
      <c r="R62" s="1"/>
      <c r="S62" s="1"/>
      <c r="T62" s="1"/>
      <c r="U62" s="1"/>
      <c r="V62" s="1"/>
      <c r="W62" s="1"/>
      <c r="X62" s="1"/>
      <c r="Y62" s="1"/>
      <c r="Z62" s="1"/>
      <c r="AA62" s="1"/>
    </row>
    <row r="63" spans="2:27" x14ac:dyDescent="0.25">
      <c r="B63" s="57"/>
      <c r="C63" s="21"/>
      <c r="D63" s="103"/>
      <c r="E63" s="103"/>
      <c r="F63" s="103"/>
      <c r="G63" s="103"/>
      <c r="H63" s="103"/>
      <c r="I63" s="103"/>
      <c r="J63" s="103"/>
      <c r="K63" s="103"/>
      <c r="L63" s="103"/>
      <c r="M63" s="22"/>
      <c r="N63" s="22"/>
      <c r="O63" s="1"/>
      <c r="P63" s="1"/>
      <c r="Q63" s="1"/>
      <c r="R63" s="1"/>
      <c r="S63" s="1"/>
      <c r="T63" s="1"/>
      <c r="U63" s="1"/>
      <c r="V63" s="1"/>
      <c r="W63" s="1"/>
      <c r="X63" s="1"/>
      <c r="Y63" s="1"/>
      <c r="Z63" s="1"/>
      <c r="AA63" s="1"/>
    </row>
    <row r="64" spans="2:27" x14ac:dyDescent="0.25">
      <c r="B64" s="57"/>
      <c r="C64" s="21"/>
      <c r="D64" s="103"/>
      <c r="E64" s="103"/>
      <c r="F64" s="103"/>
      <c r="G64" s="103"/>
      <c r="H64" s="103"/>
      <c r="I64" s="103"/>
      <c r="J64" s="103"/>
      <c r="K64" s="103"/>
      <c r="L64" s="103"/>
      <c r="M64" s="22"/>
      <c r="N64" s="22"/>
      <c r="O64" s="1"/>
      <c r="P64" s="1"/>
      <c r="Q64" s="1"/>
      <c r="R64" s="1"/>
      <c r="S64" s="1"/>
      <c r="T64" s="1"/>
      <c r="U64" s="1"/>
      <c r="V64" s="1"/>
      <c r="W64" s="1"/>
      <c r="X64" s="1"/>
      <c r="Y64" s="1"/>
      <c r="Z64" s="1"/>
      <c r="AA64" s="1"/>
    </row>
    <row r="65" spans="2:27" x14ac:dyDescent="0.25">
      <c r="B65" s="57"/>
      <c r="C65" s="21"/>
      <c r="D65" s="103"/>
      <c r="E65" s="103"/>
      <c r="F65" s="103"/>
      <c r="G65" s="103"/>
      <c r="H65" s="103"/>
      <c r="I65" s="103"/>
      <c r="J65" s="103"/>
      <c r="K65" s="103"/>
      <c r="L65" s="103"/>
      <c r="M65" s="22"/>
      <c r="N65" s="22"/>
      <c r="O65" s="1"/>
      <c r="P65" s="1"/>
      <c r="Q65" s="1"/>
      <c r="R65" s="1"/>
      <c r="S65" s="1"/>
      <c r="T65" s="1"/>
      <c r="U65" s="1"/>
      <c r="V65" s="1"/>
      <c r="W65" s="1"/>
      <c r="X65" s="1"/>
      <c r="Y65" s="1"/>
      <c r="Z65" s="1"/>
      <c r="AA65" s="1"/>
    </row>
    <row r="66" spans="2:27" x14ac:dyDescent="0.25">
      <c r="B66" s="57"/>
      <c r="C66" s="21"/>
      <c r="D66" s="103"/>
      <c r="E66" s="103"/>
      <c r="F66" s="103"/>
      <c r="G66" s="103"/>
      <c r="H66" s="103"/>
      <c r="I66" s="103"/>
      <c r="J66" s="103"/>
      <c r="K66" s="103"/>
      <c r="L66" s="103"/>
      <c r="M66" s="22"/>
      <c r="N66" s="22"/>
      <c r="O66" s="1"/>
      <c r="P66" s="1"/>
      <c r="Q66" s="1"/>
      <c r="R66" s="1"/>
      <c r="S66" s="1"/>
      <c r="T66" s="1"/>
      <c r="U66" s="1"/>
      <c r="V66" s="1"/>
      <c r="W66" s="1"/>
      <c r="X66" s="1"/>
      <c r="Y66" s="1"/>
      <c r="Z66" s="1"/>
      <c r="AA66" s="1"/>
    </row>
    <row r="67" spans="2:27" x14ac:dyDescent="0.25">
      <c r="B67" s="57"/>
      <c r="C67" s="21"/>
      <c r="D67" s="103"/>
      <c r="E67" s="103"/>
      <c r="F67" s="103"/>
      <c r="G67" s="103"/>
      <c r="H67" s="103"/>
      <c r="I67" s="103"/>
      <c r="J67" s="103"/>
      <c r="K67" s="103"/>
      <c r="L67" s="103"/>
      <c r="M67" s="22"/>
      <c r="N67" s="22"/>
      <c r="O67" s="1"/>
      <c r="P67" s="1"/>
      <c r="Q67" s="1"/>
      <c r="R67" s="1"/>
      <c r="S67" s="1"/>
      <c r="T67" s="1"/>
      <c r="U67" s="1"/>
      <c r="V67" s="1"/>
      <c r="W67" s="1"/>
      <c r="X67" s="1"/>
      <c r="Y67" s="1"/>
      <c r="Z67" s="1"/>
      <c r="AA67" s="1"/>
    </row>
    <row r="68" spans="2:27" x14ac:dyDescent="0.25">
      <c r="B68" s="57"/>
      <c r="C68" s="21"/>
      <c r="D68" s="103"/>
      <c r="E68" s="103"/>
      <c r="F68" s="103"/>
      <c r="G68" s="103"/>
      <c r="H68" s="103"/>
      <c r="I68" s="103"/>
      <c r="J68" s="103"/>
      <c r="K68" s="103"/>
      <c r="L68" s="103"/>
      <c r="M68" s="22"/>
      <c r="N68" s="22"/>
      <c r="O68" s="1"/>
      <c r="P68" s="1"/>
      <c r="Q68" s="1"/>
      <c r="R68" s="1"/>
      <c r="S68" s="1"/>
      <c r="T68" s="1"/>
      <c r="U68" s="1"/>
      <c r="V68" s="1"/>
      <c r="W68" s="1"/>
      <c r="X68" s="1"/>
      <c r="Y68" s="1"/>
      <c r="Z68" s="1"/>
      <c r="AA68" s="1"/>
    </row>
    <row r="69" spans="2:27" x14ac:dyDescent="0.25">
      <c r="B69" s="57"/>
      <c r="C69" s="21"/>
      <c r="D69" s="103"/>
      <c r="E69" s="103"/>
      <c r="F69" s="103"/>
      <c r="G69" s="103"/>
      <c r="H69" s="103"/>
      <c r="I69" s="103"/>
      <c r="J69" s="103"/>
      <c r="K69" s="103"/>
      <c r="L69" s="103"/>
      <c r="M69" s="22"/>
      <c r="N69" s="22"/>
      <c r="O69" s="1"/>
      <c r="P69" s="1"/>
      <c r="Q69" s="1"/>
      <c r="R69" s="1"/>
      <c r="S69" s="1"/>
      <c r="T69" s="1"/>
      <c r="U69" s="1"/>
      <c r="V69" s="1"/>
      <c r="W69" s="1"/>
      <c r="X69" s="1"/>
      <c r="Y69" s="1"/>
      <c r="Z69" s="1"/>
      <c r="AA69" s="1"/>
    </row>
    <row r="70" spans="2:27" x14ac:dyDescent="0.25">
      <c r="B70" s="57"/>
      <c r="C70" s="21"/>
      <c r="D70" s="103"/>
      <c r="E70" s="103"/>
      <c r="F70" s="103"/>
      <c r="G70" s="103"/>
      <c r="H70" s="103"/>
      <c r="I70" s="103"/>
      <c r="J70" s="103"/>
      <c r="K70" s="103"/>
      <c r="L70" s="103"/>
      <c r="M70" s="22"/>
      <c r="N70" s="22"/>
      <c r="O70" s="1"/>
      <c r="P70" s="1"/>
      <c r="Q70" s="1"/>
      <c r="R70" s="1"/>
      <c r="S70" s="1"/>
      <c r="T70" s="1"/>
      <c r="U70" s="1"/>
      <c r="V70" s="1"/>
      <c r="W70" s="1"/>
      <c r="X70" s="1"/>
      <c r="Y70" s="1"/>
      <c r="Z70" s="1"/>
      <c r="AA70" s="1"/>
    </row>
    <row r="71" spans="2:27" x14ac:dyDescent="0.25">
      <c r="B71" s="57"/>
      <c r="C71" s="21"/>
      <c r="D71" s="103"/>
      <c r="E71" s="103"/>
      <c r="F71" s="103"/>
      <c r="G71" s="103"/>
      <c r="H71" s="103"/>
      <c r="I71" s="103"/>
      <c r="J71" s="103"/>
      <c r="K71" s="103"/>
      <c r="L71" s="103"/>
      <c r="M71" s="22"/>
      <c r="N71" s="22"/>
      <c r="O71" s="1"/>
      <c r="P71" s="1"/>
      <c r="Q71" s="1"/>
      <c r="R71" s="1"/>
      <c r="S71" s="1"/>
      <c r="T71" s="1"/>
      <c r="U71" s="1"/>
      <c r="V71" s="1"/>
      <c r="W71" s="1"/>
      <c r="X71" s="1"/>
      <c r="Y71" s="1"/>
      <c r="Z71" s="1"/>
      <c r="AA71" s="1"/>
    </row>
    <row r="72" spans="2:27" x14ac:dyDescent="0.25">
      <c r="B72" s="57"/>
      <c r="C72" s="21"/>
      <c r="D72" s="103"/>
      <c r="E72" s="103"/>
      <c r="F72" s="103"/>
      <c r="G72" s="103"/>
      <c r="H72" s="103"/>
      <c r="I72" s="103"/>
      <c r="J72" s="103"/>
      <c r="K72" s="103"/>
      <c r="L72" s="103"/>
      <c r="M72" s="22"/>
      <c r="N72" s="22"/>
      <c r="O72" s="1"/>
      <c r="P72" s="1"/>
      <c r="Q72" s="1"/>
      <c r="R72" s="1"/>
      <c r="S72" s="1"/>
      <c r="T72" s="1"/>
      <c r="U72" s="1"/>
      <c r="V72" s="1"/>
      <c r="W72" s="1"/>
      <c r="X72" s="1"/>
      <c r="Y72" s="1"/>
      <c r="Z72" s="1"/>
      <c r="AA72" s="1"/>
    </row>
    <row r="73" spans="2:27" x14ac:dyDescent="0.25">
      <c r="B73" s="57"/>
      <c r="C73" s="21"/>
      <c r="D73" s="103"/>
      <c r="E73" s="103"/>
      <c r="F73" s="103"/>
      <c r="G73" s="103"/>
      <c r="H73" s="103"/>
      <c r="I73" s="103"/>
      <c r="J73" s="103"/>
      <c r="K73" s="103"/>
      <c r="L73" s="103"/>
      <c r="M73" s="22"/>
      <c r="N73" s="22"/>
      <c r="O73" s="1"/>
      <c r="P73" s="1"/>
      <c r="Q73" s="1"/>
      <c r="R73" s="1"/>
      <c r="S73" s="1"/>
      <c r="T73" s="1"/>
      <c r="U73" s="1"/>
      <c r="V73" s="1"/>
      <c r="W73" s="1"/>
      <c r="X73" s="1"/>
      <c r="Y73" s="1"/>
      <c r="Z73" s="1"/>
      <c r="AA73" s="1"/>
    </row>
    <row r="74" spans="2:27" x14ac:dyDescent="0.25">
      <c r="B74" s="57"/>
      <c r="C74" s="21"/>
      <c r="D74" s="103"/>
      <c r="E74" s="103"/>
      <c r="F74" s="103"/>
      <c r="G74" s="103"/>
      <c r="H74" s="103"/>
      <c r="I74" s="103"/>
      <c r="J74" s="103"/>
      <c r="K74" s="103"/>
      <c r="L74" s="103"/>
      <c r="M74" s="22"/>
      <c r="N74" s="22"/>
      <c r="O74" s="1"/>
      <c r="P74" s="1"/>
      <c r="Q74" s="1"/>
      <c r="R74" s="1"/>
      <c r="S74" s="1"/>
      <c r="T74" s="1"/>
      <c r="U74" s="1"/>
      <c r="V74" s="1"/>
      <c r="W74" s="1"/>
      <c r="X74" s="1"/>
      <c r="Y74" s="1"/>
      <c r="Z74" s="1"/>
      <c r="AA74" s="1"/>
    </row>
    <row r="75" spans="2:27" x14ac:dyDescent="0.25">
      <c r="B75" s="57"/>
      <c r="C75" s="21"/>
      <c r="D75" s="103"/>
      <c r="E75" s="103"/>
      <c r="F75" s="103"/>
      <c r="G75" s="103"/>
      <c r="H75" s="103"/>
      <c r="I75" s="103"/>
      <c r="J75" s="103"/>
      <c r="K75" s="103"/>
      <c r="L75" s="103"/>
      <c r="M75" s="22"/>
      <c r="N75" s="22"/>
      <c r="O75" s="1"/>
      <c r="P75" s="1"/>
      <c r="Q75" s="1"/>
      <c r="R75" s="1"/>
      <c r="S75" s="1"/>
      <c r="T75" s="1"/>
      <c r="U75" s="1"/>
      <c r="V75" s="1"/>
      <c r="W75" s="1"/>
      <c r="X75" s="1"/>
      <c r="Y75" s="1"/>
      <c r="Z75" s="1"/>
      <c r="AA75" s="1"/>
    </row>
    <row r="76" spans="2:27" x14ac:dyDescent="0.25">
      <c r="B76" s="57"/>
      <c r="C76" s="21"/>
      <c r="D76" s="103"/>
      <c r="E76" s="103"/>
      <c r="F76" s="103"/>
      <c r="G76" s="103"/>
      <c r="H76" s="103"/>
      <c r="I76" s="103"/>
      <c r="J76" s="103"/>
      <c r="K76" s="103"/>
      <c r="L76" s="103"/>
      <c r="M76" s="22"/>
      <c r="N76" s="22"/>
      <c r="O76" s="1"/>
      <c r="P76" s="1"/>
      <c r="Q76" s="1"/>
      <c r="R76" s="1"/>
      <c r="S76" s="1"/>
      <c r="T76" s="1"/>
      <c r="U76" s="1"/>
      <c r="V76" s="1"/>
      <c r="W76" s="1"/>
      <c r="X76" s="1"/>
      <c r="Y76" s="1"/>
      <c r="Z76" s="1"/>
      <c r="AA76" s="1"/>
    </row>
    <row r="77" spans="2:27" x14ac:dyDescent="0.25">
      <c r="B77" s="57"/>
      <c r="C77" s="21"/>
      <c r="D77" s="103"/>
      <c r="E77" s="103"/>
      <c r="F77" s="103"/>
      <c r="G77" s="103"/>
      <c r="H77" s="103"/>
      <c r="I77" s="103"/>
      <c r="J77" s="103"/>
      <c r="K77" s="103"/>
      <c r="L77" s="103"/>
      <c r="M77" s="22"/>
      <c r="N77" s="22"/>
      <c r="O77" s="1"/>
      <c r="P77" s="1"/>
      <c r="Q77" s="1"/>
      <c r="R77" s="1"/>
      <c r="S77" s="1"/>
      <c r="T77" s="1"/>
      <c r="U77" s="1"/>
      <c r="V77" s="1"/>
      <c r="W77" s="1"/>
      <c r="X77" s="1"/>
      <c r="Y77" s="1"/>
      <c r="Z77" s="1"/>
      <c r="AA77" s="1"/>
    </row>
    <row r="78" spans="2:27" x14ac:dyDescent="0.25">
      <c r="B78" s="57"/>
      <c r="C78" s="21"/>
      <c r="D78" s="103"/>
      <c r="E78" s="103"/>
      <c r="F78" s="103"/>
      <c r="G78" s="103"/>
      <c r="H78" s="103"/>
      <c r="I78" s="103"/>
      <c r="J78" s="103"/>
      <c r="K78" s="103"/>
      <c r="L78" s="103"/>
      <c r="M78" s="22"/>
      <c r="N78" s="22"/>
      <c r="O78" s="1"/>
      <c r="P78" s="1"/>
      <c r="Q78" s="1"/>
      <c r="R78" s="1"/>
      <c r="S78" s="1"/>
      <c r="T78" s="1"/>
      <c r="U78" s="1"/>
      <c r="V78" s="1"/>
      <c r="W78" s="1"/>
      <c r="X78" s="1"/>
      <c r="Y78" s="1"/>
      <c r="Z78" s="1"/>
      <c r="AA78" s="1"/>
    </row>
    <row r="79" spans="2:27" x14ac:dyDescent="0.25">
      <c r="B79" s="57"/>
      <c r="C79" s="21"/>
      <c r="D79" s="103"/>
      <c r="E79" s="103"/>
      <c r="F79" s="103"/>
      <c r="G79" s="103"/>
      <c r="H79" s="103"/>
      <c r="I79" s="103"/>
      <c r="J79" s="103"/>
      <c r="K79" s="103"/>
      <c r="L79" s="103"/>
      <c r="M79" s="22"/>
      <c r="N79" s="22"/>
      <c r="O79" s="1"/>
      <c r="P79" s="1"/>
      <c r="Q79" s="1"/>
      <c r="R79" s="1"/>
      <c r="S79" s="1"/>
      <c r="T79" s="1"/>
      <c r="U79" s="1"/>
      <c r="V79" s="1"/>
      <c r="W79" s="1"/>
      <c r="X79" s="1"/>
      <c r="Y79" s="1"/>
      <c r="Z79" s="1"/>
      <c r="AA79" s="1"/>
    </row>
    <row r="80" spans="2:27" x14ac:dyDescent="0.25">
      <c r="B80" s="57"/>
      <c r="C80" s="21"/>
      <c r="D80" s="103"/>
      <c r="E80" s="103"/>
      <c r="F80" s="103"/>
      <c r="G80" s="103"/>
      <c r="H80" s="103"/>
      <c r="I80" s="103"/>
      <c r="J80" s="103"/>
      <c r="K80" s="103"/>
      <c r="L80" s="103"/>
      <c r="M80" s="22"/>
      <c r="N80" s="22"/>
      <c r="O80" s="1"/>
      <c r="P80" s="1"/>
      <c r="Q80" s="1"/>
      <c r="R80" s="1"/>
      <c r="S80" s="1"/>
      <c r="T80" s="1"/>
      <c r="U80" s="1"/>
      <c r="V80" s="1"/>
      <c r="W80" s="1"/>
      <c r="X80" s="1"/>
      <c r="Y80" s="1"/>
      <c r="Z80" s="1"/>
      <c r="AA80" s="1"/>
    </row>
    <row r="81" spans="2:27" x14ac:dyDescent="0.25">
      <c r="B81" s="57"/>
      <c r="C81" s="21"/>
      <c r="D81" s="103"/>
      <c r="E81" s="103"/>
      <c r="F81" s="103"/>
      <c r="G81" s="103"/>
      <c r="H81" s="103"/>
      <c r="I81" s="103"/>
      <c r="J81" s="103"/>
      <c r="K81" s="103"/>
      <c r="L81" s="103"/>
      <c r="M81" s="22"/>
      <c r="N81" s="22"/>
      <c r="O81" s="1"/>
      <c r="P81" s="1"/>
      <c r="Q81" s="1"/>
      <c r="R81" s="1"/>
      <c r="S81" s="1"/>
      <c r="T81" s="1"/>
      <c r="U81" s="1"/>
      <c r="V81" s="1"/>
      <c r="W81" s="1"/>
      <c r="X81" s="1"/>
      <c r="Y81" s="1"/>
      <c r="Z81" s="1"/>
      <c r="AA81" s="1"/>
    </row>
    <row r="82" spans="2:27" x14ac:dyDescent="0.25">
      <c r="B82" s="57"/>
      <c r="C82" s="21"/>
      <c r="D82" s="103"/>
      <c r="E82" s="103"/>
      <c r="F82" s="103"/>
      <c r="G82" s="103"/>
      <c r="H82" s="103"/>
      <c r="I82" s="103"/>
      <c r="J82" s="103"/>
      <c r="K82" s="103"/>
      <c r="L82" s="103"/>
      <c r="M82" s="22"/>
      <c r="N82" s="22"/>
      <c r="O82" s="1"/>
      <c r="P82" s="1"/>
      <c r="Q82" s="1"/>
      <c r="R82" s="1"/>
      <c r="S82" s="1"/>
      <c r="T82" s="1"/>
      <c r="U82" s="1"/>
      <c r="V82" s="1"/>
      <c r="W82" s="1"/>
      <c r="X82" s="1"/>
      <c r="Y82" s="1"/>
      <c r="Z82" s="1"/>
      <c r="AA82" s="1"/>
    </row>
    <row r="83" spans="2:27" x14ac:dyDescent="0.25">
      <c r="B83" s="57"/>
      <c r="C83" s="21"/>
      <c r="D83" s="103"/>
      <c r="E83" s="103"/>
      <c r="F83" s="103"/>
      <c r="G83" s="103"/>
      <c r="H83" s="103"/>
      <c r="I83" s="103"/>
      <c r="J83" s="103"/>
      <c r="K83" s="103"/>
      <c r="L83" s="103"/>
      <c r="M83" s="22"/>
      <c r="N83" s="22"/>
      <c r="O83" s="1"/>
      <c r="P83" s="1"/>
      <c r="Q83" s="1"/>
      <c r="R83" s="1"/>
      <c r="S83" s="1"/>
      <c r="T83" s="1"/>
      <c r="U83" s="1"/>
      <c r="V83" s="1"/>
      <c r="W83" s="1"/>
      <c r="X83" s="1"/>
      <c r="Y83" s="1"/>
      <c r="Z83" s="1"/>
      <c r="AA83" s="1"/>
    </row>
    <row r="84" spans="2:27" x14ac:dyDescent="0.25">
      <c r="B84" s="57"/>
      <c r="C84" s="21"/>
      <c r="D84" s="103"/>
      <c r="E84" s="103"/>
      <c r="F84" s="103"/>
      <c r="G84" s="103"/>
      <c r="H84" s="103"/>
      <c r="I84" s="103"/>
      <c r="J84" s="103"/>
      <c r="K84" s="103"/>
      <c r="L84" s="103"/>
      <c r="M84" s="22"/>
      <c r="N84" s="22"/>
      <c r="O84" s="1"/>
      <c r="P84" s="1"/>
      <c r="Q84" s="1"/>
      <c r="R84" s="1"/>
      <c r="S84" s="1"/>
      <c r="T84" s="1"/>
      <c r="U84" s="1"/>
      <c r="V84" s="1"/>
      <c r="W84" s="1"/>
      <c r="X84" s="1"/>
      <c r="Y84" s="1"/>
      <c r="Z84" s="1"/>
      <c r="AA84" s="1"/>
    </row>
    <row r="85" spans="2:27" x14ac:dyDescent="0.25">
      <c r="B85" s="57"/>
      <c r="C85" s="21"/>
      <c r="D85" s="103"/>
      <c r="E85" s="103"/>
      <c r="F85" s="103"/>
      <c r="G85" s="103"/>
      <c r="H85" s="103"/>
      <c r="I85" s="103"/>
      <c r="J85" s="103"/>
      <c r="K85" s="103"/>
      <c r="L85" s="103"/>
      <c r="M85" s="22"/>
      <c r="N85" s="22"/>
      <c r="O85" s="1"/>
      <c r="P85" s="1"/>
      <c r="Q85" s="1"/>
      <c r="R85" s="1"/>
      <c r="S85" s="1"/>
      <c r="T85" s="1"/>
      <c r="U85" s="1"/>
      <c r="V85" s="1"/>
      <c r="W85" s="1"/>
      <c r="X85" s="1"/>
      <c r="Y85" s="1"/>
      <c r="Z85" s="1"/>
      <c r="AA85" s="1"/>
    </row>
    <row r="86" spans="2:27" x14ac:dyDescent="0.25">
      <c r="B86" s="57"/>
      <c r="C86" s="21"/>
      <c r="D86" s="103"/>
      <c r="E86" s="103"/>
      <c r="F86" s="103"/>
      <c r="G86" s="103"/>
      <c r="H86" s="103"/>
      <c r="I86" s="103"/>
      <c r="J86" s="103"/>
      <c r="K86" s="103"/>
      <c r="L86" s="103"/>
      <c r="M86" s="22"/>
      <c r="N86" s="22"/>
      <c r="O86" s="1"/>
      <c r="P86" s="1"/>
      <c r="Q86" s="1"/>
      <c r="R86" s="1"/>
      <c r="S86" s="1"/>
      <c r="T86" s="1"/>
      <c r="U86" s="1"/>
      <c r="V86" s="1"/>
      <c r="W86" s="1"/>
      <c r="X86" s="1"/>
      <c r="Y86" s="1"/>
      <c r="Z86" s="1"/>
      <c r="AA86" s="1"/>
    </row>
    <row r="87" spans="2:27" x14ac:dyDescent="0.25">
      <c r="B87" s="57"/>
      <c r="C87" s="21"/>
      <c r="D87" s="103"/>
      <c r="E87" s="103"/>
      <c r="F87" s="103"/>
      <c r="G87" s="103"/>
      <c r="H87" s="103"/>
      <c r="I87" s="103"/>
      <c r="J87" s="103"/>
      <c r="K87" s="103"/>
      <c r="L87" s="103"/>
      <c r="M87" s="22"/>
      <c r="N87" s="22"/>
      <c r="O87" s="1"/>
      <c r="P87" s="1"/>
      <c r="Q87" s="1"/>
      <c r="R87" s="1"/>
      <c r="S87" s="1"/>
      <c r="T87" s="1"/>
      <c r="U87" s="1"/>
      <c r="V87" s="1"/>
      <c r="W87" s="1"/>
      <c r="X87" s="1"/>
      <c r="Y87" s="1"/>
      <c r="Z87" s="1"/>
      <c r="AA87" s="1"/>
    </row>
    <row r="88" spans="2:27" x14ac:dyDescent="0.25">
      <c r="B88" s="57"/>
      <c r="C88" s="21"/>
      <c r="D88" s="103"/>
      <c r="E88" s="103"/>
      <c r="F88" s="103"/>
      <c r="G88" s="103"/>
      <c r="H88" s="103"/>
      <c r="I88" s="103"/>
      <c r="J88" s="103"/>
      <c r="K88" s="103"/>
      <c r="L88" s="103"/>
      <c r="M88" s="22"/>
      <c r="N88" s="22"/>
      <c r="O88" s="1"/>
      <c r="P88" s="1"/>
      <c r="Q88" s="1"/>
      <c r="R88" s="1"/>
      <c r="S88" s="1"/>
      <c r="T88" s="1"/>
      <c r="U88" s="1"/>
      <c r="V88" s="1"/>
      <c r="W88" s="1"/>
      <c r="X88" s="1"/>
      <c r="Y88" s="1"/>
      <c r="Z88" s="1"/>
      <c r="AA88" s="1"/>
    </row>
    <row r="89" spans="2:27" x14ac:dyDescent="0.25">
      <c r="B89" s="57"/>
      <c r="C89" s="21"/>
      <c r="D89" s="103"/>
      <c r="E89" s="103"/>
      <c r="F89" s="103"/>
      <c r="G89" s="103"/>
      <c r="H89" s="103"/>
      <c r="I89" s="103"/>
      <c r="J89" s="103"/>
      <c r="K89" s="103"/>
      <c r="L89" s="103"/>
      <c r="M89" s="22"/>
      <c r="N89" s="22"/>
      <c r="O89" s="1"/>
      <c r="P89" s="1"/>
      <c r="Q89" s="1"/>
      <c r="R89" s="1"/>
      <c r="S89" s="1"/>
      <c r="T89" s="1"/>
      <c r="U89" s="1"/>
      <c r="V89" s="1"/>
      <c r="W89" s="1"/>
      <c r="X89" s="1"/>
      <c r="Y89" s="1"/>
      <c r="Z89" s="1"/>
      <c r="AA89" s="1"/>
    </row>
    <row r="90" spans="2:27" x14ac:dyDescent="0.25">
      <c r="B90" s="57"/>
      <c r="C90" s="21"/>
      <c r="D90" s="103"/>
      <c r="E90" s="103"/>
      <c r="F90" s="103"/>
      <c r="G90" s="103"/>
      <c r="H90" s="103"/>
      <c r="I90" s="103"/>
      <c r="J90" s="103"/>
      <c r="K90" s="103"/>
      <c r="L90" s="103"/>
      <c r="M90" s="22"/>
      <c r="N90" s="22"/>
      <c r="O90" s="1"/>
      <c r="P90" s="1"/>
      <c r="Q90" s="1"/>
      <c r="R90" s="1"/>
      <c r="S90" s="1"/>
      <c r="T90" s="1"/>
      <c r="U90" s="1"/>
      <c r="V90" s="1"/>
      <c r="W90" s="1"/>
      <c r="X90" s="1"/>
      <c r="Y90" s="1"/>
      <c r="Z90" s="1"/>
      <c r="AA90" s="1"/>
    </row>
    <row r="91" spans="2:27" x14ac:dyDescent="0.25">
      <c r="B91" s="57"/>
      <c r="C91" s="21"/>
      <c r="D91" s="103"/>
      <c r="E91" s="103"/>
      <c r="F91" s="103"/>
      <c r="G91" s="103"/>
      <c r="H91" s="103"/>
      <c r="I91" s="103"/>
      <c r="J91" s="103"/>
      <c r="K91" s="103"/>
      <c r="L91" s="103"/>
      <c r="M91" s="22"/>
      <c r="N91" s="22"/>
      <c r="O91" s="1"/>
      <c r="P91" s="1"/>
      <c r="Q91" s="1"/>
      <c r="R91" s="1"/>
      <c r="S91" s="1"/>
      <c r="T91" s="1"/>
      <c r="U91" s="1"/>
      <c r="V91" s="1"/>
      <c r="W91" s="1"/>
      <c r="X91" s="1"/>
      <c r="Y91" s="1"/>
      <c r="Z91" s="1"/>
      <c r="AA91" s="1"/>
    </row>
    <row r="92" spans="2:27" x14ac:dyDescent="0.25">
      <c r="B92" s="57"/>
      <c r="C92" s="21"/>
      <c r="D92" s="103"/>
      <c r="E92" s="103"/>
      <c r="F92" s="103"/>
      <c r="G92" s="103"/>
      <c r="H92" s="103"/>
      <c r="I92" s="103"/>
      <c r="J92" s="103"/>
      <c r="K92" s="103"/>
      <c r="L92" s="103"/>
      <c r="M92" s="22"/>
      <c r="N92" s="22"/>
      <c r="O92" s="1"/>
      <c r="P92" s="1"/>
      <c r="Q92" s="1"/>
      <c r="R92" s="1"/>
      <c r="S92" s="1"/>
      <c r="T92" s="1"/>
      <c r="U92" s="1"/>
      <c r="V92" s="1"/>
      <c r="W92" s="1"/>
      <c r="X92" s="1"/>
      <c r="Y92" s="1"/>
      <c r="Z92" s="1"/>
      <c r="AA92" s="1"/>
    </row>
    <row r="93" spans="2:27" x14ac:dyDescent="0.25">
      <c r="B93" s="57"/>
      <c r="C93" s="21"/>
      <c r="D93" s="103"/>
      <c r="E93" s="103"/>
      <c r="F93" s="103"/>
      <c r="G93" s="103"/>
      <c r="H93" s="103"/>
      <c r="I93" s="103"/>
      <c r="J93" s="103"/>
      <c r="K93" s="103"/>
      <c r="L93" s="103"/>
      <c r="M93" s="22"/>
      <c r="N93" s="22"/>
      <c r="O93" s="1"/>
      <c r="P93" s="1"/>
      <c r="Q93" s="1"/>
      <c r="R93" s="1"/>
      <c r="S93" s="1"/>
      <c r="T93" s="1"/>
      <c r="U93" s="1"/>
      <c r="V93" s="1"/>
      <c r="W93" s="1"/>
      <c r="X93" s="1"/>
      <c r="Y93" s="1"/>
      <c r="Z93" s="1"/>
      <c r="AA93" s="1"/>
    </row>
    <row r="94" spans="2:27" x14ac:dyDescent="0.25">
      <c r="B94" s="57"/>
      <c r="C94" s="21"/>
      <c r="D94" s="103"/>
      <c r="E94" s="103"/>
      <c r="F94" s="103"/>
      <c r="G94" s="103"/>
      <c r="H94" s="103"/>
      <c r="I94" s="103"/>
      <c r="J94" s="103"/>
      <c r="K94" s="103"/>
      <c r="L94" s="103"/>
      <c r="M94" s="22"/>
      <c r="N94" s="22"/>
      <c r="O94" s="1"/>
      <c r="P94" s="1"/>
      <c r="Q94" s="1"/>
      <c r="R94" s="1"/>
      <c r="S94" s="1"/>
      <c r="T94" s="1"/>
      <c r="U94" s="1"/>
      <c r="V94" s="1"/>
      <c r="W94" s="1"/>
      <c r="X94" s="1"/>
      <c r="Y94" s="1"/>
      <c r="Z94" s="1"/>
      <c r="AA94" s="1"/>
    </row>
    <row r="95" spans="2:27" x14ac:dyDescent="0.25">
      <c r="B95" s="57"/>
      <c r="C95" s="21"/>
      <c r="D95" s="103"/>
      <c r="E95" s="103"/>
      <c r="F95" s="103"/>
      <c r="G95" s="103"/>
      <c r="H95" s="103"/>
      <c r="I95" s="103"/>
      <c r="J95" s="103"/>
      <c r="K95" s="103"/>
      <c r="L95" s="103"/>
      <c r="M95" s="22"/>
      <c r="N95" s="22"/>
      <c r="O95" s="1"/>
      <c r="P95" s="1"/>
      <c r="Q95" s="1"/>
      <c r="R95" s="1"/>
      <c r="S95" s="1"/>
      <c r="T95" s="1"/>
      <c r="U95" s="1"/>
      <c r="V95" s="1"/>
      <c r="W95" s="1"/>
      <c r="X95" s="1"/>
      <c r="Y95" s="1"/>
      <c r="Z95" s="1"/>
      <c r="AA95" s="1"/>
    </row>
    <row r="96" spans="2:27" x14ac:dyDescent="0.25">
      <c r="B96" s="57"/>
      <c r="C96" s="21"/>
      <c r="D96" s="103"/>
      <c r="E96" s="103"/>
      <c r="F96" s="103"/>
      <c r="G96" s="103"/>
      <c r="H96" s="103"/>
      <c r="I96" s="103"/>
      <c r="J96" s="103"/>
      <c r="K96" s="103"/>
      <c r="L96" s="103"/>
      <c r="M96" s="22"/>
      <c r="N96" s="22"/>
      <c r="O96" s="1"/>
      <c r="P96" s="1"/>
      <c r="Q96" s="1"/>
      <c r="R96" s="1"/>
      <c r="S96" s="1"/>
      <c r="T96" s="1"/>
      <c r="U96" s="1"/>
      <c r="V96" s="1"/>
      <c r="W96" s="1"/>
      <c r="X96" s="1"/>
      <c r="Y96" s="1"/>
      <c r="Z96" s="1"/>
      <c r="AA96" s="1"/>
    </row>
    <row r="97" spans="2:27" x14ac:dyDescent="0.25">
      <c r="B97" s="57"/>
      <c r="C97" s="21"/>
      <c r="D97" s="103"/>
      <c r="E97" s="103"/>
      <c r="F97" s="103"/>
      <c r="G97" s="103"/>
      <c r="H97" s="103"/>
      <c r="I97" s="103"/>
      <c r="J97" s="103"/>
      <c r="K97" s="103"/>
      <c r="L97" s="103"/>
      <c r="M97" s="22"/>
      <c r="N97" s="22"/>
      <c r="O97" s="1"/>
      <c r="P97" s="1"/>
      <c r="Q97" s="1"/>
      <c r="R97" s="1"/>
      <c r="S97" s="1"/>
      <c r="T97" s="1"/>
      <c r="U97" s="1"/>
      <c r="V97" s="1"/>
      <c r="W97" s="1"/>
      <c r="X97" s="1"/>
      <c r="Y97" s="1"/>
      <c r="Z97" s="1"/>
      <c r="AA97" s="1"/>
    </row>
    <row r="98" spans="2:27" x14ac:dyDescent="0.25">
      <c r="B98" s="57"/>
      <c r="C98" s="21"/>
      <c r="D98" s="103"/>
      <c r="E98" s="103"/>
      <c r="F98" s="103"/>
      <c r="G98" s="103"/>
      <c r="H98" s="103"/>
      <c r="I98" s="103"/>
      <c r="J98" s="103"/>
      <c r="K98" s="103"/>
      <c r="L98" s="103"/>
      <c r="M98" s="22"/>
      <c r="N98" s="22"/>
      <c r="O98" s="1"/>
      <c r="P98" s="1"/>
      <c r="Q98" s="1"/>
      <c r="R98" s="1"/>
      <c r="S98" s="1"/>
      <c r="T98" s="1"/>
      <c r="U98" s="1"/>
      <c r="V98" s="1"/>
      <c r="W98" s="1"/>
      <c r="X98" s="1"/>
      <c r="Y98" s="1"/>
      <c r="Z98" s="1"/>
      <c r="AA98" s="1"/>
    </row>
    <row r="99" spans="2:27" x14ac:dyDescent="0.25">
      <c r="B99" s="57"/>
      <c r="C99" s="21"/>
      <c r="D99" s="103"/>
      <c r="E99" s="103"/>
      <c r="F99" s="103"/>
      <c r="G99" s="103"/>
      <c r="H99" s="103"/>
      <c r="I99" s="103"/>
      <c r="J99" s="103"/>
      <c r="K99" s="103"/>
      <c r="L99" s="103"/>
      <c r="M99" s="22"/>
      <c r="N99" s="22"/>
      <c r="O99" s="1"/>
      <c r="P99" s="1"/>
      <c r="Q99" s="1"/>
      <c r="R99" s="1"/>
      <c r="S99" s="1"/>
      <c r="T99" s="1"/>
      <c r="U99" s="1"/>
      <c r="V99" s="1"/>
      <c r="W99" s="1"/>
      <c r="X99" s="1"/>
      <c r="Y99" s="1"/>
      <c r="Z99" s="1"/>
      <c r="AA99" s="1"/>
    </row>
    <row r="100" spans="2:27" x14ac:dyDescent="0.25">
      <c r="B100" s="57"/>
      <c r="C100" s="21"/>
      <c r="D100" s="103"/>
      <c r="E100" s="103"/>
      <c r="F100" s="103"/>
      <c r="G100" s="103"/>
      <c r="H100" s="103"/>
      <c r="I100" s="103"/>
      <c r="J100" s="103"/>
      <c r="K100" s="103"/>
      <c r="L100" s="103"/>
      <c r="M100" s="22"/>
      <c r="N100" s="22"/>
      <c r="O100" s="1"/>
      <c r="P100" s="1"/>
      <c r="Q100" s="1"/>
      <c r="R100" s="1"/>
      <c r="S100" s="1"/>
      <c r="T100" s="1"/>
      <c r="U100" s="1"/>
      <c r="V100" s="1"/>
      <c r="W100" s="1"/>
      <c r="X100" s="1"/>
      <c r="Y100" s="1"/>
      <c r="Z100" s="1"/>
      <c r="AA100" s="1"/>
    </row>
    <row r="101" spans="2:27" x14ac:dyDescent="0.25">
      <c r="B101" s="57"/>
      <c r="C101" s="21"/>
      <c r="D101" s="103"/>
      <c r="E101" s="103"/>
      <c r="F101" s="103"/>
      <c r="G101" s="103"/>
      <c r="H101" s="103"/>
      <c r="I101" s="103"/>
      <c r="J101" s="103"/>
      <c r="K101" s="103"/>
      <c r="L101" s="103"/>
      <c r="M101" s="22"/>
      <c r="N101" s="22"/>
      <c r="O101" s="1"/>
      <c r="P101" s="1"/>
      <c r="Q101" s="1"/>
      <c r="R101" s="1"/>
      <c r="S101" s="1"/>
      <c r="T101" s="1"/>
      <c r="U101" s="1"/>
      <c r="V101" s="1"/>
      <c r="W101" s="1"/>
      <c r="X101" s="1"/>
      <c r="Y101" s="1"/>
      <c r="Z101" s="1"/>
      <c r="AA101" s="1"/>
    </row>
    <row r="102" spans="2:27" x14ac:dyDescent="0.25">
      <c r="B102" s="57"/>
      <c r="C102" s="21"/>
      <c r="D102" s="103"/>
      <c r="E102" s="103"/>
      <c r="F102" s="103"/>
      <c r="G102" s="103"/>
      <c r="H102" s="103"/>
      <c r="I102" s="103"/>
      <c r="J102" s="103"/>
      <c r="K102" s="103"/>
      <c r="L102" s="103"/>
      <c r="M102" s="22"/>
      <c r="N102" s="22"/>
      <c r="O102" s="1"/>
      <c r="P102" s="1"/>
      <c r="Q102" s="1"/>
      <c r="R102" s="1"/>
      <c r="S102" s="1"/>
      <c r="T102" s="1"/>
      <c r="U102" s="1"/>
      <c r="V102" s="1"/>
      <c r="W102" s="1"/>
      <c r="X102" s="1"/>
      <c r="Y102" s="1"/>
      <c r="Z102" s="1"/>
      <c r="AA102" s="1"/>
    </row>
    <row r="103" spans="2:27" x14ac:dyDescent="0.25">
      <c r="B103" s="57"/>
      <c r="C103" s="21"/>
      <c r="D103" s="103"/>
      <c r="E103" s="103"/>
      <c r="F103" s="103"/>
      <c r="G103" s="103"/>
      <c r="H103" s="103"/>
      <c r="I103" s="103"/>
      <c r="J103" s="103"/>
      <c r="K103" s="103"/>
      <c r="L103" s="103"/>
      <c r="M103" s="22"/>
      <c r="N103" s="22"/>
      <c r="O103" s="1"/>
      <c r="P103" s="1"/>
      <c r="Q103" s="1"/>
      <c r="R103" s="1"/>
      <c r="S103" s="1"/>
      <c r="T103" s="1"/>
      <c r="U103" s="1"/>
      <c r="V103" s="1"/>
      <c r="W103" s="1"/>
      <c r="X103" s="1"/>
      <c r="Y103" s="1"/>
      <c r="Z103" s="1"/>
      <c r="AA103" s="1"/>
    </row>
    <row r="104" spans="2:27" x14ac:dyDescent="0.25">
      <c r="B104" s="57"/>
      <c r="C104" s="21"/>
      <c r="D104" s="103"/>
      <c r="E104" s="103"/>
      <c r="F104" s="103"/>
      <c r="G104" s="103"/>
      <c r="H104" s="103"/>
      <c r="I104" s="103"/>
      <c r="J104" s="103"/>
      <c r="K104" s="103"/>
      <c r="L104" s="103"/>
      <c r="M104" s="22"/>
      <c r="N104" s="22"/>
      <c r="O104" s="1"/>
      <c r="P104" s="1"/>
      <c r="Q104" s="1"/>
      <c r="R104" s="1"/>
      <c r="S104" s="1"/>
      <c r="T104" s="1"/>
      <c r="U104" s="1"/>
      <c r="V104" s="1"/>
      <c r="W104" s="1"/>
      <c r="X104" s="1"/>
      <c r="Y104" s="1"/>
      <c r="Z104" s="1"/>
      <c r="AA104" s="1"/>
    </row>
    <row r="105" spans="2:27" x14ac:dyDescent="0.25">
      <c r="B105" s="57"/>
      <c r="C105" s="21"/>
      <c r="D105" s="103"/>
      <c r="E105" s="103"/>
      <c r="F105" s="103"/>
      <c r="G105" s="103"/>
      <c r="H105" s="103"/>
      <c r="I105" s="103"/>
      <c r="J105" s="103"/>
      <c r="K105" s="103"/>
      <c r="L105" s="103"/>
      <c r="M105" s="22"/>
      <c r="N105" s="22"/>
      <c r="O105" s="1"/>
      <c r="P105" s="1"/>
      <c r="Q105" s="1"/>
      <c r="R105" s="1"/>
      <c r="S105" s="1"/>
      <c r="T105" s="1"/>
      <c r="U105" s="1"/>
      <c r="V105" s="1"/>
      <c r="W105" s="1"/>
      <c r="X105" s="1"/>
      <c r="Y105" s="1"/>
      <c r="Z105" s="1"/>
      <c r="AA105" s="1"/>
    </row>
    <row r="106" spans="2:27" x14ac:dyDescent="0.25">
      <c r="B106" s="57"/>
      <c r="C106" s="21"/>
      <c r="D106" s="103"/>
      <c r="E106" s="103"/>
      <c r="F106" s="103"/>
      <c r="G106" s="103"/>
      <c r="H106" s="103"/>
      <c r="I106" s="103"/>
      <c r="J106" s="103"/>
      <c r="K106" s="103"/>
      <c r="L106" s="103"/>
      <c r="M106" s="22"/>
      <c r="N106" s="22"/>
      <c r="O106" s="1"/>
      <c r="P106" s="1"/>
      <c r="Q106" s="1"/>
      <c r="R106" s="1"/>
      <c r="S106" s="1"/>
      <c r="T106" s="1"/>
      <c r="U106" s="1"/>
      <c r="V106" s="1"/>
      <c r="W106" s="1"/>
      <c r="X106" s="1"/>
      <c r="Y106" s="1"/>
      <c r="Z106" s="1"/>
      <c r="AA106" s="1"/>
    </row>
    <row r="107" spans="2:27" x14ac:dyDescent="0.25">
      <c r="B107" s="57"/>
      <c r="C107" s="21"/>
      <c r="D107" s="103"/>
      <c r="E107" s="103"/>
      <c r="F107" s="103"/>
      <c r="G107" s="103"/>
      <c r="H107" s="103"/>
      <c r="I107" s="103"/>
      <c r="J107" s="103"/>
      <c r="K107" s="103"/>
      <c r="L107" s="103"/>
      <c r="M107" s="22"/>
      <c r="N107" s="22"/>
      <c r="O107" s="1"/>
      <c r="P107" s="1"/>
      <c r="Q107" s="1"/>
      <c r="R107" s="1"/>
      <c r="S107" s="1"/>
      <c r="T107" s="1"/>
      <c r="U107" s="1"/>
      <c r="V107" s="1"/>
      <c r="W107" s="1"/>
      <c r="X107" s="1"/>
      <c r="Y107" s="1"/>
      <c r="Z107" s="1"/>
      <c r="AA107" s="1"/>
    </row>
    <row r="108" spans="2:27" x14ac:dyDescent="0.25">
      <c r="B108" s="57"/>
      <c r="C108" s="21"/>
      <c r="D108" s="103"/>
      <c r="E108" s="103"/>
      <c r="F108" s="103"/>
      <c r="G108" s="103"/>
      <c r="H108" s="103"/>
      <c r="I108" s="103"/>
      <c r="J108" s="103"/>
      <c r="K108" s="103"/>
      <c r="L108" s="103"/>
      <c r="M108" s="22"/>
      <c r="N108" s="22"/>
      <c r="O108" s="1"/>
      <c r="P108" s="1"/>
      <c r="Q108" s="1"/>
      <c r="R108" s="1"/>
      <c r="S108" s="1"/>
      <c r="T108" s="1"/>
      <c r="U108" s="1"/>
      <c r="V108" s="1"/>
      <c r="W108" s="1"/>
      <c r="X108" s="1"/>
      <c r="Y108" s="1"/>
      <c r="Z108" s="1"/>
      <c r="AA108" s="1"/>
    </row>
    <row r="109" spans="2:27" x14ac:dyDescent="0.25">
      <c r="B109" s="57"/>
      <c r="C109" s="21"/>
      <c r="D109" s="103"/>
      <c r="E109" s="103"/>
      <c r="F109" s="103"/>
      <c r="G109" s="103"/>
      <c r="H109" s="103"/>
      <c r="I109" s="103"/>
      <c r="J109" s="103"/>
      <c r="K109" s="103"/>
      <c r="L109" s="103"/>
      <c r="M109" s="22"/>
      <c r="N109" s="22"/>
      <c r="O109" s="1"/>
      <c r="P109" s="1"/>
      <c r="Q109" s="1"/>
      <c r="R109" s="1"/>
      <c r="S109" s="1"/>
      <c r="T109" s="1"/>
      <c r="U109" s="1"/>
      <c r="V109" s="1"/>
      <c r="W109" s="1"/>
      <c r="X109" s="1"/>
      <c r="Y109" s="1"/>
      <c r="Z109" s="1"/>
      <c r="AA109" s="1"/>
    </row>
    <row r="110" spans="2:27" x14ac:dyDescent="0.25">
      <c r="B110" s="57"/>
      <c r="C110" s="21"/>
      <c r="D110" s="103"/>
      <c r="E110" s="103"/>
      <c r="F110" s="103"/>
      <c r="G110" s="103"/>
      <c r="H110" s="103"/>
      <c r="I110" s="103"/>
      <c r="J110" s="103"/>
      <c r="K110" s="103"/>
      <c r="L110" s="103"/>
      <c r="M110" s="22"/>
      <c r="N110" s="22"/>
      <c r="O110" s="1"/>
      <c r="P110" s="1"/>
      <c r="Q110" s="1"/>
      <c r="R110" s="1"/>
      <c r="S110" s="1"/>
      <c r="T110" s="1"/>
      <c r="U110" s="1"/>
      <c r="V110" s="1"/>
      <c r="W110" s="1"/>
      <c r="X110" s="1"/>
      <c r="Y110" s="1"/>
      <c r="Z110" s="1"/>
      <c r="AA110" s="1"/>
    </row>
    <row r="111" spans="2:27" x14ac:dyDescent="0.25">
      <c r="B111" s="57"/>
      <c r="C111" s="21"/>
      <c r="D111" s="103"/>
      <c r="E111" s="103"/>
      <c r="F111" s="103"/>
      <c r="G111" s="103"/>
      <c r="H111" s="103"/>
      <c r="I111" s="103"/>
      <c r="J111" s="103"/>
      <c r="K111" s="103"/>
      <c r="L111" s="103"/>
      <c r="M111" s="22"/>
      <c r="N111" s="22"/>
      <c r="O111" s="1"/>
      <c r="P111" s="1"/>
      <c r="Q111" s="1"/>
      <c r="R111" s="1"/>
      <c r="S111" s="1"/>
      <c r="T111" s="1"/>
      <c r="U111" s="1"/>
      <c r="V111" s="1"/>
      <c r="W111" s="1"/>
      <c r="X111" s="1"/>
      <c r="Y111" s="1"/>
      <c r="Z111" s="1"/>
      <c r="AA111" s="1"/>
    </row>
    <row r="112" spans="2:27" x14ac:dyDescent="0.25">
      <c r="B112" s="57"/>
      <c r="C112" s="21"/>
      <c r="D112" s="103"/>
      <c r="E112" s="103"/>
      <c r="F112" s="103"/>
      <c r="G112" s="103"/>
      <c r="H112" s="103"/>
      <c r="I112" s="103"/>
      <c r="J112" s="103"/>
      <c r="K112" s="103"/>
      <c r="L112" s="103"/>
      <c r="M112" s="22"/>
      <c r="N112" s="22"/>
      <c r="O112" s="1"/>
      <c r="P112" s="1"/>
      <c r="Q112" s="1"/>
      <c r="R112" s="1"/>
      <c r="S112" s="1"/>
      <c r="T112" s="1"/>
      <c r="U112" s="1"/>
      <c r="V112" s="1"/>
      <c r="W112" s="1"/>
      <c r="X112" s="1"/>
      <c r="Y112" s="1"/>
      <c r="Z112" s="1"/>
      <c r="AA112" s="1"/>
    </row>
    <row r="113" spans="2:27" x14ac:dyDescent="0.25">
      <c r="B113" s="57"/>
      <c r="C113" s="21"/>
      <c r="D113" s="103"/>
      <c r="E113" s="103"/>
      <c r="F113" s="103"/>
      <c r="G113" s="103"/>
      <c r="H113" s="103"/>
      <c r="I113" s="103"/>
      <c r="J113" s="103"/>
      <c r="K113" s="103"/>
      <c r="L113" s="103"/>
      <c r="M113" s="22"/>
      <c r="N113" s="22"/>
      <c r="O113" s="1"/>
      <c r="P113" s="1"/>
      <c r="Q113" s="1"/>
      <c r="R113" s="1"/>
      <c r="S113" s="1"/>
      <c r="T113" s="1"/>
      <c r="U113" s="1"/>
      <c r="V113" s="1"/>
      <c r="W113" s="1"/>
      <c r="X113" s="1"/>
      <c r="Y113" s="1"/>
      <c r="Z113" s="1"/>
      <c r="AA113" s="1"/>
    </row>
    <row r="114" spans="2:27" x14ac:dyDescent="0.25">
      <c r="B114" s="57"/>
      <c r="C114" s="21"/>
      <c r="D114" s="103"/>
      <c r="E114" s="103"/>
      <c r="F114" s="103"/>
      <c r="G114" s="103"/>
      <c r="H114" s="103"/>
      <c r="I114" s="103"/>
      <c r="J114" s="103"/>
      <c r="K114" s="103"/>
      <c r="L114" s="103"/>
      <c r="M114" s="22"/>
      <c r="N114" s="22"/>
      <c r="O114" s="1"/>
      <c r="P114" s="1"/>
      <c r="Q114" s="1"/>
      <c r="R114" s="1"/>
      <c r="S114" s="1"/>
      <c r="T114" s="1"/>
      <c r="U114" s="1"/>
      <c r="V114" s="1"/>
      <c r="W114" s="1"/>
      <c r="X114" s="1"/>
      <c r="Y114" s="1"/>
      <c r="Z114" s="1"/>
      <c r="AA114" s="1"/>
    </row>
    <row r="115" spans="2:27" x14ac:dyDescent="0.25">
      <c r="B115" s="57"/>
      <c r="C115" s="21"/>
      <c r="D115" s="103"/>
      <c r="E115" s="103"/>
      <c r="F115" s="103"/>
      <c r="G115" s="103"/>
      <c r="H115" s="103"/>
      <c r="I115" s="103"/>
      <c r="J115" s="103"/>
      <c r="K115" s="103"/>
      <c r="L115" s="103"/>
      <c r="M115" s="22"/>
      <c r="N115" s="22"/>
      <c r="O115" s="1"/>
      <c r="P115" s="1"/>
      <c r="Q115" s="1"/>
      <c r="R115" s="1"/>
      <c r="S115" s="1"/>
      <c r="T115" s="1"/>
      <c r="U115" s="1"/>
      <c r="V115" s="1"/>
      <c r="W115" s="1"/>
      <c r="X115" s="1"/>
      <c r="Y115" s="1"/>
      <c r="Z115" s="1"/>
      <c r="AA115" s="1"/>
    </row>
    <row r="116" spans="2:27" x14ac:dyDescent="0.25">
      <c r="B116" s="57"/>
      <c r="C116" s="21"/>
      <c r="D116" s="103"/>
      <c r="E116" s="103"/>
      <c r="F116" s="103"/>
      <c r="G116" s="103"/>
      <c r="H116" s="103"/>
      <c r="I116" s="103"/>
      <c r="J116" s="103"/>
      <c r="K116" s="103"/>
      <c r="L116" s="103"/>
      <c r="M116" s="22"/>
      <c r="N116" s="22"/>
      <c r="O116" s="1"/>
      <c r="P116" s="1"/>
      <c r="Q116" s="1"/>
      <c r="R116" s="1"/>
      <c r="S116" s="1"/>
      <c r="T116" s="1"/>
      <c r="U116" s="1"/>
      <c r="V116" s="1"/>
      <c r="W116" s="1"/>
      <c r="X116" s="1"/>
      <c r="Y116" s="1"/>
      <c r="Z116" s="1"/>
      <c r="AA116" s="1"/>
    </row>
    <row r="117" spans="2:27" x14ac:dyDescent="0.25">
      <c r="B117" s="57"/>
      <c r="C117" s="21"/>
      <c r="D117" s="103"/>
      <c r="E117" s="103"/>
      <c r="F117" s="103"/>
      <c r="G117" s="103"/>
      <c r="H117" s="103"/>
      <c r="I117" s="103"/>
      <c r="J117" s="103"/>
      <c r="K117" s="103"/>
      <c r="L117" s="103"/>
      <c r="M117" s="22"/>
      <c r="N117" s="22"/>
      <c r="O117" s="1"/>
      <c r="P117" s="1"/>
      <c r="Q117" s="1"/>
      <c r="R117" s="1"/>
      <c r="S117" s="1"/>
      <c r="T117" s="1"/>
      <c r="U117" s="1"/>
      <c r="V117" s="1"/>
      <c r="W117" s="1"/>
      <c r="X117" s="1"/>
      <c r="Y117" s="1"/>
      <c r="Z117" s="1"/>
      <c r="AA117" s="1"/>
    </row>
    <row r="118" spans="2:27" x14ac:dyDescent="0.25">
      <c r="B118" s="57"/>
      <c r="C118" s="21"/>
      <c r="D118" s="103"/>
      <c r="E118" s="103"/>
      <c r="F118" s="103"/>
      <c r="G118" s="103"/>
      <c r="H118" s="103"/>
      <c r="I118" s="103"/>
      <c r="J118" s="103"/>
      <c r="K118" s="103"/>
      <c r="L118" s="103"/>
      <c r="M118" s="22"/>
      <c r="N118" s="22"/>
      <c r="O118" s="1"/>
      <c r="P118" s="1"/>
      <c r="Q118" s="1"/>
      <c r="R118" s="1"/>
      <c r="S118" s="1"/>
      <c r="T118" s="1"/>
      <c r="U118" s="1"/>
      <c r="V118" s="1"/>
      <c r="W118" s="1"/>
      <c r="X118" s="1"/>
      <c r="Y118" s="1"/>
      <c r="Z118" s="1"/>
      <c r="AA118" s="1"/>
    </row>
    <row r="119" spans="2:27" x14ac:dyDescent="0.25">
      <c r="B119" s="57"/>
      <c r="C119" s="21"/>
      <c r="D119" s="103"/>
      <c r="E119" s="103"/>
      <c r="F119" s="103"/>
      <c r="G119" s="103"/>
      <c r="H119" s="103"/>
      <c r="I119" s="103"/>
      <c r="J119" s="103"/>
      <c r="K119" s="103"/>
      <c r="L119" s="103"/>
      <c r="M119" s="22"/>
      <c r="N119" s="22"/>
      <c r="O119" s="1"/>
      <c r="P119" s="1"/>
      <c r="Q119" s="1"/>
      <c r="R119" s="1"/>
      <c r="S119" s="1"/>
      <c r="T119" s="1"/>
      <c r="U119" s="1"/>
      <c r="V119" s="1"/>
      <c r="W119" s="1"/>
      <c r="X119" s="1"/>
      <c r="Y119" s="1"/>
      <c r="Z119" s="1"/>
      <c r="AA119" s="1"/>
    </row>
    <row r="120" spans="2:27" x14ac:dyDescent="0.25">
      <c r="B120" s="57"/>
      <c r="C120" s="21"/>
      <c r="D120" s="103"/>
      <c r="E120" s="103"/>
      <c r="F120" s="103"/>
      <c r="G120" s="103"/>
      <c r="H120" s="103"/>
      <c r="I120" s="103"/>
      <c r="J120" s="103"/>
      <c r="K120" s="103"/>
      <c r="L120" s="103"/>
      <c r="M120" s="22"/>
      <c r="N120" s="22"/>
      <c r="O120" s="1"/>
      <c r="P120" s="1"/>
      <c r="Q120" s="1"/>
      <c r="R120" s="1"/>
      <c r="S120" s="1"/>
      <c r="T120" s="1"/>
      <c r="U120" s="1"/>
      <c r="V120" s="1"/>
      <c r="W120" s="1"/>
      <c r="X120" s="1"/>
      <c r="Y120" s="1"/>
      <c r="Z120" s="1"/>
      <c r="AA120" s="1"/>
    </row>
    <row r="121" spans="2:27" x14ac:dyDescent="0.25">
      <c r="B121" s="57"/>
      <c r="C121" s="21"/>
      <c r="D121" s="103"/>
      <c r="E121" s="103"/>
      <c r="F121" s="103"/>
      <c r="G121" s="103"/>
      <c r="H121" s="103"/>
      <c r="I121" s="103"/>
      <c r="J121" s="103"/>
      <c r="K121" s="103"/>
      <c r="L121" s="103"/>
      <c r="M121" s="22"/>
      <c r="N121" s="22"/>
      <c r="O121" s="1"/>
      <c r="P121" s="1"/>
      <c r="Q121" s="1"/>
      <c r="R121" s="1"/>
      <c r="S121" s="1"/>
      <c r="T121" s="1"/>
      <c r="U121" s="1"/>
      <c r="V121" s="1"/>
      <c r="W121" s="1"/>
      <c r="X121" s="1"/>
      <c r="Y121" s="1"/>
      <c r="Z121" s="1"/>
      <c r="AA121" s="1"/>
    </row>
    <row r="122" spans="2:27" x14ac:dyDescent="0.25">
      <c r="B122" s="57"/>
      <c r="C122" s="21"/>
      <c r="D122" s="103"/>
      <c r="E122" s="103"/>
      <c r="F122" s="103"/>
      <c r="G122" s="103"/>
      <c r="H122" s="103"/>
      <c r="I122" s="103"/>
      <c r="J122" s="103"/>
      <c r="K122" s="103"/>
      <c r="L122" s="103"/>
      <c r="M122" s="22"/>
      <c r="N122" s="22"/>
      <c r="O122" s="1"/>
      <c r="P122" s="1"/>
      <c r="Q122" s="1"/>
      <c r="R122" s="1"/>
      <c r="S122" s="1"/>
      <c r="T122" s="1"/>
      <c r="U122" s="1"/>
      <c r="V122" s="1"/>
      <c r="W122" s="1"/>
      <c r="X122" s="1"/>
      <c r="Y122" s="1"/>
      <c r="Z122" s="1"/>
      <c r="AA122" s="1"/>
    </row>
    <row r="123" spans="2:27" x14ac:dyDescent="0.25">
      <c r="B123" s="57"/>
      <c r="C123" s="21"/>
      <c r="D123" s="103"/>
      <c r="E123" s="103"/>
      <c r="F123" s="103"/>
      <c r="G123" s="103"/>
      <c r="H123" s="103"/>
      <c r="I123" s="103"/>
      <c r="J123" s="103"/>
      <c r="K123" s="103"/>
      <c r="L123" s="103"/>
      <c r="M123" s="22"/>
      <c r="N123" s="22"/>
      <c r="O123" s="1"/>
      <c r="P123" s="1"/>
      <c r="Q123" s="1"/>
      <c r="R123" s="1"/>
      <c r="S123" s="1"/>
      <c r="T123" s="1"/>
      <c r="U123" s="1"/>
      <c r="V123" s="1"/>
      <c r="W123" s="1"/>
      <c r="X123" s="1"/>
      <c r="Y123" s="1"/>
      <c r="Z123" s="1"/>
      <c r="AA123" s="1"/>
    </row>
    <row r="124" spans="2:27" x14ac:dyDescent="0.25">
      <c r="B124" s="57"/>
      <c r="C124" s="21"/>
      <c r="D124" s="103"/>
      <c r="E124" s="103"/>
      <c r="F124" s="103"/>
      <c r="G124" s="103"/>
      <c r="H124" s="103"/>
      <c r="I124" s="103"/>
      <c r="J124" s="103"/>
      <c r="K124" s="103"/>
      <c r="L124" s="103"/>
      <c r="M124" s="22"/>
      <c r="N124" s="22"/>
      <c r="O124" s="1"/>
      <c r="P124" s="1"/>
      <c r="Q124" s="1"/>
      <c r="R124" s="1"/>
      <c r="S124" s="1"/>
      <c r="T124" s="1"/>
      <c r="U124" s="1"/>
      <c r="V124" s="1"/>
      <c r="W124" s="1"/>
      <c r="X124" s="1"/>
      <c r="Y124" s="1"/>
      <c r="Z124" s="1"/>
      <c r="AA124" s="1"/>
    </row>
    <row r="125" spans="2:27" x14ac:dyDescent="0.25">
      <c r="B125" s="57"/>
      <c r="C125" s="21"/>
      <c r="D125" s="103"/>
      <c r="E125" s="103"/>
      <c r="F125" s="103"/>
      <c r="G125" s="103"/>
      <c r="H125" s="103"/>
      <c r="I125" s="103"/>
      <c r="J125" s="103"/>
      <c r="K125" s="103"/>
      <c r="L125" s="103"/>
      <c r="M125" s="22"/>
      <c r="N125" s="22"/>
      <c r="O125" s="1"/>
      <c r="P125" s="1"/>
      <c r="Q125" s="1"/>
      <c r="R125" s="1"/>
      <c r="S125" s="1"/>
      <c r="T125" s="1"/>
      <c r="U125" s="1"/>
      <c r="V125" s="1"/>
      <c r="W125" s="1"/>
      <c r="X125" s="1"/>
      <c r="Y125" s="1"/>
      <c r="Z125" s="1"/>
      <c r="AA125" s="1"/>
    </row>
    <row r="126" spans="2:27" x14ac:dyDescent="0.25">
      <c r="B126" s="57"/>
      <c r="C126" s="21"/>
      <c r="D126" s="103"/>
      <c r="E126" s="103"/>
      <c r="F126" s="103"/>
      <c r="G126" s="103"/>
      <c r="H126" s="103"/>
      <c r="I126" s="103"/>
      <c r="J126" s="103"/>
      <c r="K126" s="103"/>
      <c r="L126" s="103"/>
      <c r="M126" s="22"/>
      <c r="N126" s="22"/>
      <c r="O126" s="1"/>
      <c r="P126" s="1"/>
      <c r="Q126" s="1"/>
      <c r="R126" s="1"/>
      <c r="S126" s="1"/>
      <c r="T126" s="1"/>
      <c r="U126" s="1"/>
      <c r="V126" s="1"/>
      <c r="W126" s="1"/>
      <c r="X126" s="1"/>
      <c r="Y126" s="1"/>
      <c r="Z126" s="1"/>
      <c r="AA126" s="1"/>
    </row>
    <row r="127" spans="2:27" x14ac:dyDescent="0.25">
      <c r="B127" s="57"/>
      <c r="C127" s="21"/>
      <c r="D127" s="103"/>
      <c r="E127" s="103"/>
      <c r="F127" s="103"/>
      <c r="G127" s="103"/>
      <c r="H127" s="103"/>
      <c r="I127" s="103"/>
      <c r="J127" s="103"/>
      <c r="K127" s="103"/>
      <c r="L127" s="103"/>
      <c r="M127" s="22"/>
      <c r="N127" s="22"/>
      <c r="O127" s="1"/>
      <c r="P127" s="1"/>
      <c r="Q127" s="1"/>
      <c r="R127" s="1"/>
      <c r="S127" s="1"/>
      <c r="T127" s="1"/>
      <c r="U127" s="1"/>
      <c r="V127" s="1"/>
      <c r="W127" s="1"/>
      <c r="X127" s="1"/>
      <c r="Y127" s="1"/>
      <c r="Z127" s="1"/>
      <c r="AA127" s="1"/>
    </row>
    <row r="128" spans="2:27" x14ac:dyDescent="0.25">
      <c r="B128" s="57"/>
      <c r="C128" s="21"/>
      <c r="D128" s="103"/>
      <c r="E128" s="103"/>
      <c r="F128" s="103"/>
      <c r="G128" s="103"/>
      <c r="H128" s="103"/>
      <c r="I128" s="103"/>
      <c r="J128" s="103"/>
      <c r="K128" s="103"/>
      <c r="L128" s="103"/>
      <c r="M128" s="22"/>
      <c r="N128" s="22"/>
      <c r="O128" s="1"/>
      <c r="P128" s="1"/>
      <c r="Q128" s="1"/>
      <c r="R128" s="1"/>
      <c r="S128" s="1"/>
      <c r="T128" s="1"/>
      <c r="U128" s="1"/>
      <c r="V128" s="1"/>
      <c r="W128" s="1"/>
      <c r="X128" s="1"/>
      <c r="Y128" s="1"/>
      <c r="Z128" s="1"/>
      <c r="AA128" s="1"/>
    </row>
    <row r="129" spans="2:27" x14ac:dyDescent="0.25">
      <c r="B129" s="57"/>
      <c r="C129" s="21"/>
      <c r="D129" s="103"/>
      <c r="E129" s="103"/>
      <c r="F129" s="103"/>
      <c r="G129" s="103"/>
      <c r="H129" s="103"/>
      <c r="I129" s="103"/>
      <c r="J129" s="103"/>
      <c r="K129" s="103"/>
      <c r="L129" s="103"/>
      <c r="M129" s="22"/>
      <c r="N129" s="22"/>
      <c r="O129" s="1"/>
      <c r="P129" s="1"/>
      <c r="Q129" s="1"/>
      <c r="R129" s="1"/>
      <c r="S129" s="1"/>
      <c r="T129" s="1"/>
      <c r="U129" s="1"/>
      <c r="V129" s="1"/>
      <c r="W129" s="1"/>
      <c r="X129" s="1"/>
      <c r="Y129" s="1"/>
      <c r="Z129" s="1"/>
      <c r="AA129" s="1"/>
    </row>
    <row r="130" spans="2:27" x14ac:dyDescent="0.25">
      <c r="B130" s="57"/>
      <c r="C130" s="21"/>
      <c r="D130" s="103"/>
      <c r="E130" s="103"/>
      <c r="F130" s="103"/>
      <c r="G130" s="103"/>
      <c r="H130" s="103"/>
      <c r="I130" s="103"/>
      <c r="J130" s="103"/>
      <c r="K130" s="103"/>
      <c r="L130" s="103"/>
      <c r="M130" s="22"/>
      <c r="N130" s="22"/>
      <c r="O130" s="1"/>
      <c r="P130" s="1"/>
      <c r="Q130" s="1"/>
      <c r="R130" s="1"/>
      <c r="S130" s="1"/>
      <c r="T130" s="1"/>
      <c r="U130" s="1"/>
      <c r="V130" s="1"/>
      <c r="W130" s="1"/>
      <c r="X130" s="1"/>
      <c r="Y130" s="1"/>
      <c r="Z130" s="1"/>
      <c r="AA130" s="1"/>
    </row>
    <row r="131" spans="2:27" x14ac:dyDescent="0.25">
      <c r="B131" s="57"/>
      <c r="C131" s="21"/>
      <c r="D131" s="103"/>
      <c r="E131" s="103"/>
      <c r="F131" s="103"/>
      <c r="G131" s="103"/>
      <c r="H131" s="103"/>
      <c r="I131" s="103"/>
      <c r="J131" s="103"/>
      <c r="K131" s="103"/>
      <c r="L131" s="103"/>
      <c r="M131" s="22"/>
      <c r="N131" s="22"/>
      <c r="O131" s="1"/>
      <c r="P131" s="1"/>
      <c r="Q131" s="1"/>
      <c r="R131" s="1"/>
      <c r="S131" s="1"/>
      <c r="T131" s="1"/>
      <c r="U131" s="1"/>
      <c r="V131" s="1"/>
      <c r="W131" s="1"/>
      <c r="X131" s="1"/>
      <c r="Y131" s="1"/>
      <c r="Z131" s="1"/>
      <c r="AA131" s="1"/>
    </row>
    <row r="132" spans="2:27" x14ac:dyDescent="0.25">
      <c r="B132" s="57"/>
      <c r="C132" s="21"/>
      <c r="D132" s="103"/>
      <c r="E132" s="103"/>
      <c r="F132" s="103"/>
      <c r="G132" s="103"/>
      <c r="H132" s="103"/>
      <c r="I132" s="103"/>
      <c r="J132" s="103"/>
      <c r="K132" s="103"/>
      <c r="L132" s="103"/>
      <c r="M132" s="22"/>
      <c r="N132" s="22"/>
      <c r="O132" s="1"/>
      <c r="P132" s="1"/>
      <c r="Q132" s="1"/>
      <c r="R132" s="1"/>
      <c r="S132" s="1"/>
      <c r="T132" s="1"/>
      <c r="U132" s="1"/>
      <c r="V132" s="1"/>
      <c r="W132" s="1"/>
      <c r="X132" s="1"/>
      <c r="Y132" s="1"/>
      <c r="Z132" s="1"/>
      <c r="AA132" s="1"/>
    </row>
    <row r="133" spans="2:27" x14ac:dyDescent="0.25">
      <c r="B133" s="57"/>
      <c r="C133" s="21"/>
      <c r="D133" s="103"/>
      <c r="E133" s="103"/>
      <c r="F133" s="103"/>
      <c r="G133" s="103"/>
      <c r="H133" s="103"/>
      <c r="I133" s="103"/>
      <c r="J133" s="103"/>
      <c r="K133" s="103"/>
      <c r="L133" s="103"/>
      <c r="M133" s="22"/>
      <c r="N133" s="22"/>
      <c r="O133" s="1"/>
      <c r="P133" s="1"/>
      <c r="Q133" s="1"/>
      <c r="R133" s="1"/>
      <c r="S133" s="1"/>
      <c r="T133" s="1"/>
      <c r="U133" s="1"/>
      <c r="V133" s="1"/>
      <c r="W133" s="1"/>
      <c r="X133" s="1"/>
      <c r="Y133" s="1"/>
      <c r="Z133" s="1"/>
      <c r="AA133" s="1"/>
    </row>
    <row r="134" spans="2:27" x14ac:dyDescent="0.25">
      <c r="B134" s="57"/>
      <c r="C134" s="21"/>
      <c r="D134" s="103"/>
      <c r="E134" s="103"/>
      <c r="F134" s="103"/>
      <c r="G134" s="103"/>
      <c r="H134" s="103"/>
      <c r="I134" s="103"/>
      <c r="J134" s="103"/>
      <c r="K134" s="103"/>
      <c r="L134" s="103"/>
      <c r="M134" s="22"/>
      <c r="N134" s="22"/>
      <c r="O134" s="1"/>
      <c r="P134" s="1"/>
      <c r="Q134" s="1"/>
      <c r="R134" s="1"/>
      <c r="S134" s="1"/>
      <c r="T134" s="1"/>
      <c r="U134" s="1"/>
      <c r="V134" s="1"/>
      <c r="W134" s="1"/>
      <c r="X134" s="1"/>
      <c r="Y134" s="1"/>
      <c r="Z134" s="1"/>
      <c r="AA134" s="1"/>
    </row>
    <row r="135" spans="2:27" x14ac:dyDescent="0.25">
      <c r="B135" s="57"/>
      <c r="C135" s="21"/>
      <c r="D135" s="103"/>
      <c r="E135" s="103"/>
      <c r="F135" s="103"/>
      <c r="G135" s="103"/>
      <c r="H135" s="103"/>
      <c r="I135" s="103"/>
      <c r="J135" s="103"/>
      <c r="K135" s="103"/>
      <c r="L135" s="103"/>
      <c r="M135" s="22"/>
      <c r="N135" s="22"/>
      <c r="O135" s="1"/>
      <c r="P135" s="1"/>
      <c r="Q135" s="1"/>
      <c r="R135" s="1"/>
      <c r="S135" s="1"/>
      <c r="T135" s="1"/>
      <c r="U135" s="1"/>
      <c r="V135" s="1"/>
      <c r="W135" s="1"/>
      <c r="X135" s="1"/>
      <c r="Y135" s="1"/>
      <c r="Z135" s="1"/>
      <c r="AA135" s="1"/>
    </row>
    <row r="136" spans="2:27" x14ac:dyDescent="0.25">
      <c r="B136" s="57"/>
      <c r="C136" s="21"/>
      <c r="D136" s="103"/>
      <c r="E136" s="103"/>
      <c r="F136" s="103"/>
      <c r="G136" s="103"/>
      <c r="H136" s="103"/>
      <c r="I136" s="103"/>
      <c r="J136" s="103"/>
      <c r="K136" s="103"/>
      <c r="L136" s="103"/>
      <c r="M136" s="22"/>
      <c r="N136" s="22"/>
      <c r="O136" s="1"/>
      <c r="P136" s="1"/>
      <c r="Q136" s="1"/>
      <c r="R136" s="1"/>
      <c r="S136" s="1"/>
      <c r="T136" s="1"/>
      <c r="U136" s="1"/>
      <c r="V136" s="1"/>
      <c r="W136" s="1"/>
      <c r="X136" s="1"/>
      <c r="Y136" s="1"/>
      <c r="Z136" s="1"/>
      <c r="AA136" s="1"/>
    </row>
    <row r="137" spans="2:27" x14ac:dyDescent="0.25">
      <c r="B137" s="57"/>
      <c r="C137" s="21"/>
      <c r="D137" s="103"/>
      <c r="E137" s="103"/>
      <c r="F137" s="103"/>
      <c r="G137" s="103"/>
      <c r="H137" s="103"/>
      <c r="I137" s="103"/>
      <c r="J137" s="103"/>
      <c r="K137" s="103"/>
      <c r="L137" s="103"/>
      <c r="M137" s="22"/>
      <c r="N137" s="22"/>
      <c r="O137" s="1"/>
      <c r="P137" s="1"/>
      <c r="Q137" s="1"/>
      <c r="R137" s="1"/>
      <c r="S137" s="1"/>
      <c r="T137" s="1"/>
      <c r="U137" s="1"/>
      <c r="V137" s="1"/>
      <c r="W137" s="1"/>
      <c r="X137" s="1"/>
      <c r="Y137" s="1"/>
      <c r="Z137" s="1"/>
      <c r="AA137" s="1"/>
    </row>
    <row r="138" spans="2:27" x14ac:dyDescent="0.25">
      <c r="B138" s="57"/>
      <c r="C138" s="21"/>
      <c r="D138" s="103"/>
      <c r="E138" s="103"/>
      <c r="F138" s="103"/>
      <c r="G138" s="103"/>
      <c r="H138" s="103"/>
      <c r="I138" s="103"/>
      <c r="J138" s="103"/>
      <c r="K138" s="103"/>
      <c r="L138" s="103"/>
      <c r="M138" s="22"/>
      <c r="N138" s="22"/>
      <c r="O138" s="1"/>
      <c r="P138" s="1"/>
      <c r="Q138" s="1"/>
      <c r="R138" s="1"/>
      <c r="S138" s="1"/>
      <c r="T138" s="1"/>
      <c r="U138" s="1"/>
      <c r="V138" s="1"/>
      <c r="W138" s="1"/>
      <c r="X138" s="1"/>
      <c r="Y138" s="1"/>
      <c r="Z138" s="1"/>
      <c r="AA138" s="1"/>
    </row>
    <row r="139" spans="2:27" x14ac:dyDescent="0.25">
      <c r="B139" s="57"/>
      <c r="C139" s="21"/>
      <c r="D139" s="103"/>
      <c r="E139" s="103"/>
      <c r="F139" s="103"/>
      <c r="G139" s="103"/>
      <c r="H139" s="103"/>
      <c r="I139" s="103"/>
      <c r="J139" s="103"/>
      <c r="K139" s="103"/>
      <c r="L139" s="103"/>
      <c r="M139" s="22"/>
      <c r="N139" s="22"/>
      <c r="O139" s="1"/>
      <c r="P139" s="1"/>
      <c r="Q139" s="1"/>
      <c r="R139" s="1"/>
      <c r="S139" s="1"/>
      <c r="T139" s="1"/>
      <c r="U139" s="1"/>
      <c r="V139" s="1"/>
      <c r="W139" s="1"/>
      <c r="X139" s="1"/>
      <c r="Y139" s="1"/>
      <c r="Z139" s="1"/>
      <c r="AA139" s="1"/>
    </row>
    <row r="140" spans="2:27" x14ac:dyDescent="0.25">
      <c r="B140" s="57"/>
      <c r="C140" s="21"/>
      <c r="D140" s="103"/>
      <c r="E140" s="103"/>
      <c r="F140" s="103"/>
      <c r="G140" s="103"/>
      <c r="H140" s="103"/>
      <c r="I140" s="103"/>
      <c r="J140" s="103"/>
      <c r="K140" s="103"/>
      <c r="L140" s="103"/>
      <c r="M140" s="22"/>
      <c r="N140" s="22"/>
      <c r="O140" s="1"/>
      <c r="P140" s="1"/>
      <c r="Q140" s="1"/>
      <c r="R140" s="1"/>
      <c r="S140" s="1"/>
      <c r="T140" s="1"/>
      <c r="U140" s="1"/>
      <c r="V140" s="1"/>
      <c r="W140" s="1"/>
      <c r="X140" s="1"/>
      <c r="Y140" s="1"/>
      <c r="Z140" s="1"/>
      <c r="AA140" s="1"/>
    </row>
    <row r="141" spans="2:27" x14ac:dyDescent="0.25">
      <c r="B141" s="57"/>
      <c r="C141" s="21"/>
      <c r="D141" s="103"/>
      <c r="E141" s="103"/>
      <c r="F141" s="103"/>
      <c r="G141" s="103"/>
      <c r="H141" s="103"/>
      <c r="I141" s="103"/>
      <c r="J141" s="103"/>
      <c r="K141" s="103"/>
      <c r="L141" s="103"/>
      <c r="M141" s="22"/>
      <c r="N141" s="22"/>
      <c r="O141" s="1"/>
      <c r="P141" s="1"/>
      <c r="Q141" s="1"/>
      <c r="R141" s="1"/>
      <c r="S141" s="1"/>
      <c r="T141" s="1"/>
      <c r="U141" s="1"/>
      <c r="V141" s="1"/>
      <c r="W141" s="1"/>
      <c r="X141" s="1"/>
      <c r="Y141" s="1"/>
      <c r="Z141" s="1"/>
      <c r="AA141" s="1"/>
    </row>
    <row r="142" spans="2:27" x14ac:dyDescent="0.25">
      <c r="B142" s="57"/>
      <c r="C142" s="21"/>
      <c r="D142" s="103"/>
      <c r="E142" s="103"/>
      <c r="F142" s="103"/>
      <c r="G142" s="103"/>
      <c r="H142" s="103"/>
      <c r="I142" s="103"/>
      <c r="J142" s="103"/>
      <c r="K142" s="103"/>
      <c r="L142" s="103"/>
      <c r="M142" s="22"/>
      <c r="N142" s="22"/>
      <c r="O142" s="1"/>
      <c r="P142" s="1"/>
      <c r="Q142" s="1"/>
      <c r="R142" s="1"/>
      <c r="S142" s="1"/>
      <c r="T142" s="1"/>
      <c r="U142" s="1"/>
      <c r="V142" s="1"/>
      <c r="W142" s="1"/>
      <c r="X142" s="1"/>
      <c r="Y142" s="1"/>
      <c r="Z142" s="1"/>
      <c r="AA142" s="1"/>
    </row>
    <row r="143" spans="2:27" x14ac:dyDescent="0.25">
      <c r="B143" s="57"/>
      <c r="C143" s="21"/>
      <c r="D143" s="103"/>
      <c r="E143" s="103"/>
      <c r="F143" s="103"/>
      <c r="G143" s="103"/>
      <c r="H143" s="103"/>
      <c r="I143" s="103"/>
      <c r="J143" s="103"/>
      <c r="K143" s="103"/>
      <c r="L143" s="103"/>
      <c r="M143" s="22"/>
      <c r="N143" s="22"/>
      <c r="O143" s="1"/>
      <c r="P143" s="1"/>
      <c r="Q143" s="1"/>
      <c r="R143" s="1"/>
      <c r="S143" s="1"/>
      <c r="T143" s="1"/>
      <c r="U143" s="1"/>
      <c r="V143" s="1"/>
      <c r="W143" s="1"/>
      <c r="X143" s="1"/>
      <c r="Y143" s="1"/>
      <c r="Z143" s="1"/>
      <c r="AA143" s="1"/>
    </row>
    <row r="144" spans="2:27" x14ac:dyDescent="0.25">
      <c r="B144" s="57"/>
      <c r="C144" s="21"/>
      <c r="D144" s="103"/>
      <c r="E144" s="103"/>
      <c r="F144" s="103"/>
      <c r="G144" s="103"/>
      <c r="H144" s="103"/>
      <c r="I144" s="103"/>
      <c r="J144" s="103"/>
      <c r="K144" s="103"/>
      <c r="L144" s="103"/>
      <c r="M144" s="22"/>
      <c r="N144" s="22"/>
      <c r="O144" s="1"/>
      <c r="P144" s="1"/>
      <c r="Q144" s="1"/>
      <c r="R144" s="1"/>
      <c r="S144" s="1"/>
      <c r="T144" s="1"/>
      <c r="U144" s="1"/>
      <c r="V144" s="1"/>
      <c r="W144" s="1"/>
      <c r="X144" s="1"/>
      <c r="Y144" s="1"/>
      <c r="Z144" s="1"/>
      <c r="AA144" s="1"/>
    </row>
    <row r="145" spans="2:27" x14ac:dyDescent="0.25">
      <c r="B145" s="57"/>
      <c r="C145" s="21"/>
      <c r="D145" s="103"/>
      <c r="E145" s="103"/>
      <c r="F145" s="103"/>
      <c r="G145" s="103"/>
      <c r="H145" s="103"/>
      <c r="I145" s="103"/>
      <c r="J145" s="103"/>
      <c r="K145" s="103"/>
      <c r="L145" s="103"/>
      <c r="M145" s="22"/>
      <c r="N145" s="22"/>
      <c r="O145" s="1"/>
      <c r="P145" s="1"/>
      <c r="Q145" s="1"/>
      <c r="R145" s="1"/>
      <c r="S145" s="1"/>
      <c r="T145" s="1"/>
      <c r="U145" s="1"/>
      <c r="V145" s="1"/>
      <c r="W145" s="1"/>
      <c r="X145" s="1"/>
      <c r="Y145" s="1"/>
      <c r="Z145" s="1"/>
      <c r="AA145" s="1"/>
    </row>
    <row r="146" spans="2:27" x14ac:dyDescent="0.25">
      <c r="B146" s="57"/>
      <c r="C146" s="21"/>
      <c r="D146" s="103"/>
      <c r="E146" s="103"/>
      <c r="F146" s="103"/>
      <c r="G146" s="103"/>
      <c r="H146" s="103"/>
      <c r="I146" s="103"/>
      <c r="J146" s="103"/>
      <c r="K146" s="103"/>
      <c r="L146" s="103"/>
      <c r="M146" s="22"/>
      <c r="N146" s="22"/>
      <c r="O146" s="1"/>
      <c r="P146" s="1"/>
      <c r="Q146" s="1"/>
      <c r="R146" s="1"/>
      <c r="S146" s="1"/>
      <c r="T146" s="1"/>
      <c r="U146" s="1"/>
      <c r="V146" s="1"/>
      <c r="W146" s="1"/>
      <c r="X146" s="1"/>
      <c r="Y146" s="1"/>
      <c r="Z146" s="1"/>
      <c r="AA146" s="1"/>
    </row>
    <row r="147" spans="2:27" x14ac:dyDescent="0.25">
      <c r="B147" s="57"/>
      <c r="C147" s="21"/>
      <c r="D147" s="103"/>
      <c r="E147" s="103"/>
      <c r="F147" s="103"/>
      <c r="G147" s="103"/>
      <c r="H147" s="103"/>
      <c r="I147" s="103"/>
      <c r="J147" s="103"/>
      <c r="K147" s="103"/>
      <c r="L147" s="103"/>
      <c r="M147" s="22"/>
      <c r="N147" s="22"/>
      <c r="O147" s="1"/>
      <c r="P147" s="1"/>
      <c r="Q147" s="1"/>
      <c r="R147" s="1"/>
      <c r="S147" s="1"/>
      <c r="T147" s="1"/>
      <c r="U147" s="1"/>
      <c r="V147" s="1"/>
      <c r="W147" s="1"/>
      <c r="X147" s="1"/>
      <c r="Y147" s="1"/>
      <c r="Z147" s="1"/>
      <c r="AA147" s="1"/>
    </row>
    <row r="148" spans="2:27" x14ac:dyDescent="0.25">
      <c r="B148" s="57"/>
      <c r="C148" s="21"/>
      <c r="D148" s="103"/>
      <c r="E148" s="103"/>
      <c r="F148" s="103"/>
      <c r="G148" s="103"/>
      <c r="H148" s="103"/>
      <c r="I148" s="103"/>
      <c r="J148" s="103"/>
      <c r="K148" s="103"/>
      <c r="L148" s="103"/>
      <c r="M148" s="22"/>
      <c r="N148" s="22"/>
      <c r="O148" s="1"/>
      <c r="P148" s="1"/>
      <c r="Q148" s="1"/>
      <c r="R148" s="1"/>
      <c r="S148" s="1"/>
      <c r="T148" s="1"/>
      <c r="U148" s="1"/>
      <c r="V148" s="1"/>
      <c r="W148" s="1"/>
      <c r="X148" s="1"/>
      <c r="Y148" s="1"/>
      <c r="Z148" s="1"/>
      <c r="AA148" s="1"/>
    </row>
    <row r="149" spans="2:27" x14ac:dyDescent="0.25">
      <c r="B149" s="57"/>
      <c r="C149" s="21"/>
      <c r="D149" s="103"/>
      <c r="E149" s="103"/>
      <c r="F149" s="103"/>
      <c r="G149" s="103"/>
      <c r="H149" s="103"/>
      <c r="I149" s="103"/>
      <c r="J149" s="103"/>
      <c r="K149" s="103"/>
      <c r="L149" s="103"/>
      <c r="M149" s="22"/>
      <c r="N149" s="22"/>
      <c r="O149" s="1"/>
      <c r="P149" s="1"/>
      <c r="Q149" s="1"/>
      <c r="R149" s="1"/>
      <c r="S149" s="1"/>
      <c r="T149" s="1"/>
      <c r="U149" s="1"/>
      <c r="V149" s="1"/>
      <c r="W149" s="1"/>
      <c r="X149" s="1"/>
      <c r="Y149" s="1"/>
      <c r="Z149" s="1"/>
      <c r="AA149" s="1"/>
    </row>
    <row r="150" spans="2:27" x14ac:dyDescent="0.25">
      <c r="B150" s="57"/>
      <c r="C150" s="21"/>
      <c r="D150" s="103"/>
      <c r="E150" s="103"/>
      <c r="F150" s="103"/>
      <c r="G150" s="103"/>
      <c r="H150" s="103"/>
      <c r="I150" s="103"/>
      <c r="J150" s="103"/>
      <c r="K150" s="103"/>
      <c r="L150" s="103"/>
      <c r="M150" s="22"/>
      <c r="N150" s="22"/>
      <c r="O150" s="1"/>
      <c r="P150" s="1"/>
      <c r="Q150" s="1"/>
      <c r="R150" s="1"/>
      <c r="S150" s="1"/>
      <c r="T150" s="1"/>
      <c r="U150" s="1"/>
      <c r="V150" s="1"/>
      <c r="W150" s="1"/>
      <c r="X150" s="1"/>
      <c r="Y150" s="1"/>
      <c r="Z150" s="1"/>
      <c r="AA150" s="1"/>
    </row>
    <row r="151" spans="2:27" x14ac:dyDescent="0.25">
      <c r="B151" s="57"/>
      <c r="C151" s="21"/>
      <c r="D151" s="103"/>
      <c r="E151" s="103"/>
      <c r="F151" s="103"/>
      <c r="G151" s="103"/>
      <c r="H151" s="103"/>
      <c r="I151" s="103"/>
      <c r="J151" s="103"/>
      <c r="K151" s="103"/>
      <c r="L151" s="103"/>
      <c r="M151" s="22"/>
      <c r="N151" s="22"/>
      <c r="O151" s="1"/>
      <c r="P151" s="1"/>
      <c r="Q151" s="1"/>
      <c r="R151" s="1"/>
      <c r="S151" s="1"/>
      <c r="T151" s="1"/>
      <c r="U151" s="1"/>
      <c r="V151" s="1"/>
      <c r="W151" s="1"/>
      <c r="X151" s="1"/>
      <c r="Y151" s="1"/>
      <c r="Z151" s="1"/>
      <c r="AA151" s="1"/>
    </row>
    <row r="152" spans="2:27" x14ac:dyDescent="0.25">
      <c r="B152" s="57"/>
      <c r="C152" s="21"/>
      <c r="D152" s="103"/>
      <c r="E152" s="103"/>
      <c r="F152" s="103"/>
      <c r="G152" s="103"/>
      <c r="H152" s="103"/>
      <c r="I152" s="103"/>
      <c r="J152" s="103"/>
      <c r="K152" s="103"/>
      <c r="L152" s="103"/>
      <c r="M152" s="22"/>
      <c r="N152" s="22"/>
      <c r="O152" s="1"/>
      <c r="P152" s="1"/>
      <c r="Q152" s="1"/>
      <c r="R152" s="1"/>
      <c r="S152" s="1"/>
      <c r="T152" s="1"/>
      <c r="U152" s="1"/>
      <c r="V152" s="1"/>
      <c r="W152" s="1"/>
      <c r="X152" s="1"/>
      <c r="Y152" s="1"/>
      <c r="Z152" s="1"/>
      <c r="AA152" s="1"/>
    </row>
    <row r="153" spans="2:27" x14ac:dyDescent="0.25">
      <c r="B153" s="57"/>
      <c r="C153" s="21"/>
      <c r="D153" s="103"/>
      <c r="E153" s="103"/>
      <c r="F153" s="103"/>
      <c r="G153" s="103"/>
      <c r="H153" s="103"/>
      <c r="I153" s="103"/>
      <c r="J153" s="103"/>
      <c r="K153" s="103"/>
      <c r="L153" s="103"/>
      <c r="M153" s="22"/>
      <c r="N153" s="22"/>
      <c r="O153" s="1"/>
      <c r="P153" s="1"/>
      <c r="Q153" s="1"/>
      <c r="R153" s="1"/>
      <c r="S153" s="1"/>
      <c r="T153" s="1"/>
      <c r="U153" s="1"/>
      <c r="V153" s="1"/>
      <c r="W153" s="1"/>
      <c r="X153" s="1"/>
      <c r="Y153" s="1"/>
      <c r="Z153" s="1"/>
      <c r="AA153" s="1"/>
    </row>
    <row r="154" spans="2:27" x14ac:dyDescent="0.25">
      <c r="B154" s="57"/>
      <c r="C154" s="21"/>
      <c r="D154" s="103"/>
      <c r="E154" s="103"/>
      <c r="F154" s="103"/>
      <c r="G154" s="103"/>
      <c r="H154" s="103"/>
      <c r="I154" s="103"/>
      <c r="J154" s="103"/>
      <c r="K154" s="103"/>
      <c r="L154" s="103"/>
      <c r="M154" s="22"/>
      <c r="N154" s="22"/>
      <c r="O154" s="1"/>
      <c r="P154" s="1"/>
      <c r="Q154" s="1"/>
      <c r="R154" s="1"/>
      <c r="S154" s="1"/>
      <c r="T154" s="1"/>
      <c r="U154" s="1"/>
      <c r="V154" s="1"/>
      <c r="W154" s="1"/>
      <c r="X154" s="1"/>
      <c r="Y154" s="1"/>
      <c r="Z154" s="1"/>
      <c r="AA154" s="1"/>
    </row>
    <row r="155" spans="2:27" x14ac:dyDescent="0.25">
      <c r="B155" s="57"/>
      <c r="C155" s="21"/>
      <c r="D155" s="103"/>
      <c r="E155" s="103"/>
      <c r="F155" s="103"/>
      <c r="G155" s="103"/>
      <c r="H155" s="103"/>
      <c r="I155" s="103"/>
      <c r="J155" s="103"/>
      <c r="K155" s="103"/>
      <c r="L155" s="103"/>
      <c r="M155" s="22"/>
      <c r="N155" s="22"/>
      <c r="O155" s="1"/>
      <c r="P155" s="1"/>
      <c r="Q155" s="1"/>
      <c r="R155" s="1"/>
      <c r="S155" s="1"/>
      <c r="T155" s="1"/>
      <c r="U155" s="1"/>
      <c r="V155" s="1"/>
      <c r="W155" s="1"/>
      <c r="X155" s="1"/>
      <c r="Y155" s="1"/>
      <c r="Z155" s="1"/>
      <c r="AA155" s="1"/>
    </row>
    <row r="156" spans="2:27" x14ac:dyDescent="0.25">
      <c r="B156" s="57"/>
      <c r="C156" s="21"/>
      <c r="D156" s="103"/>
      <c r="E156" s="103"/>
      <c r="F156" s="103"/>
      <c r="G156" s="103"/>
      <c r="H156" s="103"/>
      <c r="I156" s="103"/>
      <c r="J156" s="103"/>
      <c r="K156" s="103"/>
      <c r="L156" s="103"/>
      <c r="M156" s="22"/>
      <c r="N156" s="22"/>
      <c r="O156" s="1"/>
      <c r="P156" s="1"/>
      <c r="Q156" s="1"/>
      <c r="R156" s="1"/>
      <c r="S156" s="1"/>
      <c r="T156" s="1"/>
      <c r="U156" s="1"/>
      <c r="V156" s="1"/>
      <c r="W156" s="1"/>
      <c r="X156" s="1"/>
      <c r="Y156" s="1"/>
      <c r="Z156" s="1"/>
      <c r="AA156" s="1"/>
    </row>
    <row r="157" spans="2:27" x14ac:dyDescent="0.25">
      <c r="B157" s="57"/>
      <c r="C157" s="21"/>
      <c r="D157" s="103"/>
      <c r="E157" s="103"/>
      <c r="F157" s="103"/>
      <c r="G157" s="103"/>
      <c r="H157" s="103"/>
      <c r="I157" s="103"/>
      <c r="J157" s="103"/>
      <c r="K157" s="103"/>
      <c r="L157" s="103"/>
      <c r="M157" s="22"/>
      <c r="N157" s="22"/>
      <c r="O157" s="1"/>
      <c r="P157" s="1"/>
      <c r="Q157" s="1"/>
      <c r="R157" s="1"/>
      <c r="S157" s="1"/>
      <c r="T157" s="1"/>
      <c r="U157" s="1"/>
      <c r="V157" s="1"/>
      <c r="W157" s="1"/>
      <c r="X157" s="1"/>
      <c r="Y157" s="1"/>
      <c r="Z157" s="1"/>
      <c r="AA157" s="1"/>
    </row>
    <row r="158" spans="2:27" x14ac:dyDescent="0.25">
      <c r="B158" s="57"/>
      <c r="C158" s="21"/>
      <c r="D158" s="103"/>
      <c r="E158" s="103"/>
      <c r="F158" s="103"/>
      <c r="G158" s="103"/>
      <c r="H158" s="103"/>
      <c r="I158" s="103"/>
      <c r="J158" s="103"/>
      <c r="K158" s="103"/>
      <c r="L158" s="103"/>
      <c r="M158" s="22"/>
      <c r="N158" s="22"/>
      <c r="O158" s="1"/>
      <c r="P158" s="1"/>
      <c r="Q158" s="1"/>
      <c r="R158" s="1"/>
      <c r="S158" s="1"/>
      <c r="T158" s="1"/>
      <c r="U158" s="1"/>
      <c r="V158" s="1"/>
      <c r="W158" s="1"/>
      <c r="X158" s="1"/>
      <c r="Y158" s="1"/>
      <c r="Z158" s="1"/>
      <c r="AA158" s="1"/>
    </row>
    <row r="159" spans="2:27" x14ac:dyDescent="0.25">
      <c r="B159" s="57"/>
      <c r="C159" s="21"/>
      <c r="D159" s="103"/>
      <c r="E159" s="103"/>
      <c r="F159" s="103"/>
      <c r="G159" s="103"/>
      <c r="H159" s="103"/>
      <c r="I159" s="103"/>
      <c r="J159" s="103"/>
      <c r="K159" s="103"/>
      <c r="L159" s="103"/>
      <c r="M159" s="22"/>
      <c r="N159" s="22"/>
      <c r="O159" s="1"/>
      <c r="P159" s="1"/>
      <c r="Q159" s="1"/>
      <c r="R159" s="1"/>
      <c r="S159" s="1"/>
      <c r="T159" s="1"/>
      <c r="U159" s="1"/>
      <c r="V159" s="1"/>
      <c r="W159" s="1"/>
      <c r="X159" s="1"/>
      <c r="Y159" s="1"/>
      <c r="Z159" s="1"/>
      <c r="AA159" s="1"/>
    </row>
    <row r="160" spans="2:27" x14ac:dyDescent="0.25">
      <c r="B160" s="57"/>
      <c r="C160" s="21"/>
      <c r="D160" s="103"/>
      <c r="E160" s="103"/>
      <c r="F160" s="103"/>
      <c r="G160" s="103"/>
      <c r="H160" s="103"/>
      <c r="I160" s="103"/>
      <c r="J160" s="103"/>
      <c r="K160" s="103"/>
      <c r="L160" s="103"/>
      <c r="M160" s="22"/>
      <c r="N160" s="22"/>
      <c r="O160" s="1"/>
      <c r="P160" s="1"/>
      <c r="Q160" s="1"/>
      <c r="R160" s="1"/>
      <c r="S160" s="1"/>
      <c r="T160" s="1"/>
      <c r="U160" s="1"/>
      <c r="V160" s="1"/>
      <c r="W160" s="1"/>
      <c r="X160" s="1"/>
      <c r="Y160" s="1"/>
      <c r="Z160" s="1"/>
      <c r="AA160" s="1"/>
    </row>
    <row r="161" spans="2:27" x14ac:dyDescent="0.25">
      <c r="B161" s="57"/>
      <c r="C161" s="21"/>
      <c r="D161" s="103"/>
      <c r="E161" s="103"/>
      <c r="F161" s="103"/>
      <c r="G161" s="103"/>
      <c r="H161" s="103"/>
      <c r="I161" s="103"/>
      <c r="J161" s="103"/>
      <c r="K161" s="103"/>
      <c r="L161" s="103"/>
      <c r="M161" s="22"/>
      <c r="N161" s="22"/>
      <c r="O161" s="1"/>
      <c r="P161" s="1"/>
      <c r="Q161" s="1"/>
      <c r="R161" s="1"/>
      <c r="S161" s="1"/>
      <c r="T161" s="1"/>
      <c r="U161" s="1"/>
      <c r="V161" s="1"/>
      <c r="W161" s="1"/>
      <c r="X161" s="1"/>
      <c r="Y161" s="1"/>
      <c r="Z161" s="1"/>
      <c r="AA161" s="1"/>
    </row>
    <row r="162" spans="2:27" x14ac:dyDescent="0.25">
      <c r="B162" s="57"/>
      <c r="C162" s="21"/>
      <c r="D162" s="103"/>
      <c r="E162" s="103"/>
      <c r="F162" s="103"/>
      <c r="G162" s="103"/>
      <c r="H162" s="103"/>
      <c r="I162" s="103"/>
      <c r="J162" s="103"/>
      <c r="K162" s="103"/>
      <c r="L162" s="103"/>
      <c r="M162" s="22"/>
      <c r="N162" s="22"/>
      <c r="O162" s="1"/>
      <c r="P162" s="1"/>
      <c r="Q162" s="1"/>
      <c r="R162" s="1"/>
      <c r="S162" s="1"/>
      <c r="T162" s="1"/>
      <c r="U162" s="1"/>
      <c r="V162" s="1"/>
      <c r="W162" s="1"/>
      <c r="X162" s="1"/>
      <c r="Y162" s="1"/>
      <c r="Z162" s="1"/>
      <c r="AA162" s="1"/>
    </row>
    <row r="163" spans="2:27" x14ac:dyDescent="0.25">
      <c r="B163" s="57"/>
      <c r="C163" s="21"/>
      <c r="D163" s="103"/>
      <c r="E163" s="103"/>
      <c r="F163" s="103"/>
      <c r="G163" s="103"/>
      <c r="H163" s="103"/>
      <c r="I163" s="103"/>
      <c r="J163" s="103"/>
      <c r="K163" s="103"/>
      <c r="L163" s="103"/>
      <c r="M163" s="22"/>
      <c r="N163" s="22"/>
      <c r="O163" s="1"/>
      <c r="P163" s="1"/>
      <c r="Q163" s="1"/>
      <c r="R163" s="1"/>
      <c r="S163" s="1"/>
      <c r="T163" s="1"/>
      <c r="U163" s="1"/>
      <c r="V163" s="1"/>
      <c r="W163" s="1"/>
      <c r="X163" s="1"/>
      <c r="Y163" s="1"/>
      <c r="Z163" s="1"/>
      <c r="AA163" s="1"/>
    </row>
    <row r="164" spans="2:27" x14ac:dyDescent="0.25">
      <c r="B164" s="57"/>
      <c r="C164" s="21"/>
      <c r="D164" s="103"/>
      <c r="E164" s="103"/>
      <c r="F164" s="103"/>
      <c r="G164" s="103"/>
      <c r="H164" s="103"/>
      <c r="I164" s="103"/>
      <c r="J164" s="103"/>
      <c r="K164" s="103"/>
      <c r="L164" s="103"/>
      <c r="M164" s="22"/>
      <c r="N164" s="22"/>
      <c r="O164" s="1"/>
      <c r="P164" s="1"/>
      <c r="Q164" s="1"/>
      <c r="R164" s="1"/>
      <c r="S164" s="1"/>
      <c r="T164" s="1"/>
      <c r="U164" s="1"/>
      <c r="V164" s="1"/>
      <c r="W164" s="1"/>
      <c r="X164" s="1"/>
      <c r="Y164" s="1"/>
      <c r="Z164" s="1"/>
      <c r="AA164" s="1"/>
    </row>
    <row r="165" spans="2:27" x14ac:dyDescent="0.25">
      <c r="B165" s="57"/>
      <c r="C165" s="21"/>
      <c r="D165" s="103"/>
      <c r="E165" s="103"/>
      <c r="F165" s="103"/>
      <c r="G165" s="103"/>
      <c r="H165" s="103"/>
      <c r="I165" s="103"/>
      <c r="J165" s="103"/>
      <c r="K165" s="103"/>
      <c r="L165" s="103"/>
      <c r="M165" s="22"/>
      <c r="N165" s="22"/>
      <c r="O165" s="1"/>
      <c r="P165" s="1"/>
      <c r="Q165" s="1"/>
      <c r="R165" s="1"/>
      <c r="S165" s="1"/>
      <c r="T165" s="1"/>
      <c r="U165" s="1"/>
      <c r="V165" s="1"/>
      <c r="W165" s="1"/>
      <c r="X165" s="1"/>
      <c r="Y165" s="1"/>
      <c r="Z165" s="1"/>
      <c r="AA165" s="1"/>
    </row>
    <row r="166" spans="2:27" x14ac:dyDescent="0.25">
      <c r="B166" s="57"/>
      <c r="C166" s="21"/>
      <c r="D166" s="103"/>
      <c r="E166" s="103"/>
      <c r="F166" s="103"/>
      <c r="G166" s="103"/>
      <c r="H166" s="103"/>
      <c r="I166" s="103"/>
      <c r="J166" s="103"/>
      <c r="K166" s="103"/>
      <c r="L166" s="103"/>
      <c r="M166" s="22"/>
      <c r="N166" s="22"/>
      <c r="O166" s="1"/>
      <c r="P166" s="1"/>
      <c r="Q166" s="1"/>
      <c r="R166" s="1"/>
      <c r="S166" s="1"/>
      <c r="T166" s="1"/>
      <c r="U166" s="1"/>
      <c r="V166" s="1"/>
      <c r="W166" s="1"/>
      <c r="X166" s="1"/>
      <c r="Y166" s="1"/>
      <c r="Z166" s="1"/>
      <c r="AA166" s="1"/>
    </row>
    <row r="167" spans="2:27" x14ac:dyDescent="0.25">
      <c r="B167" s="57"/>
      <c r="C167" s="21"/>
      <c r="D167" s="103"/>
      <c r="E167" s="103"/>
      <c r="F167" s="103"/>
      <c r="G167" s="103"/>
      <c r="H167" s="103"/>
      <c r="I167" s="103"/>
      <c r="J167" s="103"/>
      <c r="K167" s="103"/>
      <c r="L167" s="103"/>
      <c r="M167" s="22"/>
      <c r="N167" s="22"/>
      <c r="O167" s="1"/>
      <c r="P167" s="1"/>
      <c r="Q167" s="1"/>
      <c r="R167" s="1"/>
      <c r="S167" s="1"/>
      <c r="T167" s="1"/>
      <c r="U167" s="1"/>
      <c r="V167" s="1"/>
      <c r="W167" s="1"/>
      <c r="X167" s="1"/>
      <c r="Y167" s="1"/>
      <c r="Z167" s="1"/>
      <c r="AA167" s="1"/>
    </row>
    <row r="168" spans="2:27" x14ac:dyDescent="0.25">
      <c r="B168" s="57"/>
      <c r="C168" s="21"/>
      <c r="D168" s="103"/>
      <c r="E168" s="103"/>
      <c r="F168" s="103"/>
      <c r="G168" s="103"/>
      <c r="H168" s="103"/>
      <c r="I168" s="103"/>
      <c r="J168" s="103"/>
      <c r="K168" s="103"/>
      <c r="L168" s="103"/>
      <c r="M168" s="22"/>
      <c r="N168" s="22"/>
      <c r="O168" s="1"/>
      <c r="P168" s="1"/>
      <c r="Q168" s="1"/>
      <c r="R168" s="1"/>
      <c r="S168" s="1"/>
      <c r="T168" s="1"/>
      <c r="U168" s="1"/>
      <c r="V168" s="1"/>
      <c r="W168" s="1"/>
      <c r="X168" s="1"/>
      <c r="Y168" s="1"/>
      <c r="Z168" s="1"/>
      <c r="AA168" s="1"/>
    </row>
    <row r="169" spans="2:27" x14ac:dyDescent="0.25">
      <c r="B169" s="57"/>
      <c r="C169" s="21"/>
      <c r="D169" s="103"/>
      <c r="E169" s="103"/>
      <c r="F169" s="103"/>
      <c r="G169" s="103"/>
      <c r="H169" s="103"/>
      <c r="I169" s="103"/>
      <c r="J169" s="103"/>
      <c r="K169" s="103"/>
      <c r="L169" s="103"/>
      <c r="M169" s="22"/>
      <c r="N169" s="22"/>
      <c r="O169" s="1"/>
      <c r="P169" s="1"/>
      <c r="Q169" s="1"/>
      <c r="R169" s="1"/>
      <c r="S169" s="1"/>
      <c r="T169" s="1"/>
      <c r="U169" s="1"/>
      <c r="V169" s="1"/>
      <c r="W169" s="1"/>
      <c r="X169" s="1"/>
      <c r="Y169" s="1"/>
      <c r="Z169" s="1"/>
      <c r="AA169" s="1"/>
    </row>
    <row r="170" spans="2:27" x14ac:dyDescent="0.25">
      <c r="B170" s="57"/>
      <c r="C170" s="21"/>
      <c r="D170" s="103"/>
      <c r="E170" s="103"/>
      <c r="F170" s="103"/>
      <c r="G170" s="103"/>
      <c r="H170" s="103"/>
      <c r="I170" s="103"/>
      <c r="J170" s="103"/>
      <c r="K170" s="103"/>
      <c r="L170" s="103"/>
      <c r="M170" s="22"/>
      <c r="N170" s="22"/>
      <c r="O170" s="1"/>
      <c r="P170" s="1"/>
      <c r="Q170" s="1"/>
      <c r="R170" s="1"/>
      <c r="S170" s="1"/>
      <c r="T170" s="1"/>
      <c r="U170" s="1"/>
      <c r="V170" s="1"/>
      <c r="W170" s="1"/>
      <c r="X170" s="1"/>
      <c r="Y170" s="1"/>
      <c r="Z170" s="1"/>
      <c r="AA170" s="1"/>
    </row>
    <row r="171" spans="2:27" x14ac:dyDescent="0.25">
      <c r="B171" s="57"/>
      <c r="C171" s="21"/>
      <c r="D171" s="103"/>
      <c r="E171" s="103"/>
      <c r="F171" s="103"/>
      <c r="G171" s="103"/>
      <c r="H171" s="103"/>
      <c r="I171" s="103"/>
      <c r="J171" s="103"/>
      <c r="K171" s="103"/>
      <c r="L171" s="103"/>
      <c r="M171" s="22"/>
      <c r="N171" s="22"/>
      <c r="O171" s="1"/>
      <c r="P171" s="1"/>
      <c r="Q171" s="1"/>
      <c r="R171" s="1"/>
      <c r="S171" s="1"/>
      <c r="T171" s="1"/>
      <c r="U171" s="1"/>
      <c r="V171" s="1"/>
      <c r="W171" s="1"/>
      <c r="X171" s="1"/>
      <c r="Y171" s="1"/>
      <c r="Z171" s="1"/>
      <c r="AA171" s="1"/>
    </row>
    <row r="172" spans="2:27" x14ac:dyDescent="0.25">
      <c r="B172" s="57"/>
      <c r="C172" s="21"/>
      <c r="D172" s="103"/>
      <c r="E172" s="103"/>
      <c r="F172" s="103"/>
      <c r="G172" s="103"/>
      <c r="H172" s="103"/>
      <c r="I172" s="103"/>
      <c r="J172" s="103"/>
      <c r="K172" s="103"/>
      <c r="L172" s="103"/>
      <c r="M172" s="22"/>
      <c r="N172" s="22"/>
      <c r="O172" s="1"/>
      <c r="P172" s="1"/>
      <c r="Q172" s="1"/>
      <c r="R172" s="1"/>
      <c r="S172" s="1"/>
      <c r="T172" s="1"/>
      <c r="U172" s="1"/>
      <c r="V172" s="1"/>
      <c r="W172" s="1"/>
      <c r="X172" s="1"/>
      <c r="Y172" s="1"/>
      <c r="Z172" s="1"/>
      <c r="AA172" s="1"/>
    </row>
    <row r="173" spans="2:27" x14ac:dyDescent="0.25">
      <c r="B173" s="57"/>
      <c r="C173" s="21"/>
      <c r="D173" s="103"/>
      <c r="E173" s="103"/>
      <c r="F173" s="103"/>
      <c r="G173" s="103"/>
      <c r="H173" s="103"/>
      <c r="I173" s="103"/>
      <c r="J173" s="103"/>
      <c r="K173" s="103"/>
      <c r="L173" s="103"/>
      <c r="M173" s="22"/>
      <c r="N173" s="22"/>
      <c r="O173" s="1"/>
      <c r="P173" s="1"/>
      <c r="Q173" s="1"/>
      <c r="R173" s="1"/>
      <c r="S173" s="1"/>
      <c r="T173" s="1"/>
      <c r="U173" s="1"/>
      <c r="V173" s="1"/>
      <c r="W173" s="1"/>
      <c r="X173" s="1"/>
      <c r="Y173" s="1"/>
      <c r="Z173" s="1"/>
      <c r="AA173" s="1"/>
    </row>
    <row r="174" spans="2:27" x14ac:dyDescent="0.25">
      <c r="B174" s="57"/>
      <c r="C174" s="21"/>
      <c r="D174" s="103"/>
      <c r="E174" s="103"/>
      <c r="F174" s="103"/>
      <c r="G174" s="103"/>
      <c r="H174" s="103"/>
      <c r="I174" s="103"/>
      <c r="J174" s="103"/>
      <c r="K174" s="103"/>
      <c r="L174" s="103"/>
      <c r="M174" s="22"/>
      <c r="N174" s="22"/>
      <c r="O174" s="1"/>
      <c r="P174" s="1"/>
      <c r="Q174" s="1"/>
      <c r="R174" s="1"/>
      <c r="S174" s="1"/>
      <c r="T174" s="1"/>
      <c r="U174" s="1"/>
      <c r="V174" s="1"/>
      <c r="W174" s="1"/>
      <c r="X174" s="1"/>
      <c r="Y174" s="1"/>
      <c r="Z174" s="1"/>
      <c r="AA174" s="1"/>
    </row>
    <row r="175" spans="2:27" x14ac:dyDescent="0.25">
      <c r="B175" s="57"/>
      <c r="C175" s="21"/>
      <c r="D175" s="103"/>
      <c r="E175" s="103"/>
      <c r="F175" s="103"/>
      <c r="G175" s="103"/>
      <c r="H175" s="103"/>
      <c r="I175" s="103"/>
      <c r="J175" s="103"/>
      <c r="K175" s="103"/>
      <c r="L175" s="103"/>
      <c r="M175" s="22"/>
      <c r="N175" s="22"/>
      <c r="O175" s="1"/>
      <c r="P175" s="1"/>
      <c r="Q175" s="1"/>
      <c r="R175" s="1"/>
      <c r="S175" s="1"/>
      <c r="T175" s="1"/>
      <c r="U175" s="1"/>
      <c r="V175" s="1"/>
      <c r="W175" s="1"/>
      <c r="X175" s="1"/>
      <c r="Y175" s="1"/>
      <c r="Z175" s="1"/>
      <c r="AA175" s="1"/>
    </row>
    <row r="176" spans="2:27" x14ac:dyDescent="0.25">
      <c r="B176" s="57"/>
      <c r="C176" s="21"/>
      <c r="D176" s="103"/>
      <c r="E176" s="103"/>
      <c r="F176" s="103"/>
      <c r="G176" s="103"/>
      <c r="H176" s="103"/>
      <c r="I176" s="103"/>
      <c r="J176" s="103"/>
      <c r="K176" s="103"/>
      <c r="L176" s="103"/>
      <c r="M176" s="22"/>
      <c r="N176" s="22"/>
      <c r="O176" s="1"/>
      <c r="P176" s="1"/>
      <c r="Q176" s="1"/>
      <c r="R176" s="1"/>
      <c r="S176" s="1"/>
      <c r="T176" s="1"/>
      <c r="U176" s="1"/>
      <c r="V176" s="1"/>
      <c r="W176" s="1"/>
      <c r="X176" s="1"/>
      <c r="Y176" s="1"/>
      <c r="Z176" s="1"/>
      <c r="AA176" s="1"/>
    </row>
    <row r="177" spans="2:27" x14ac:dyDescent="0.25">
      <c r="B177" s="57"/>
      <c r="C177" s="21"/>
      <c r="D177" s="103"/>
      <c r="E177" s="103"/>
      <c r="F177" s="103"/>
      <c r="G177" s="103"/>
      <c r="H177" s="103"/>
      <c r="I177" s="103"/>
      <c r="J177" s="103"/>
      <c r="K177" s="103"/>
      <c r="L177" s="103"/>
      <c r="M177" s="22"/>
      <c r="N177" s="22"/>
      <c r="O177" s="1"/>
      <c r="P177" s="1"/>
      <c r="Q177" s="1"/>
      <c r="R177" s="1"/>
      <c r="S177" s="1"/>
      <c r="T177" s="1"/>
      <c r="U177" s="1"/>
      <c r="V177" s="1"/>
      <c r="W177" s="1"/>
      <c r="X177" s="1"/>
      <c r="Y177" s="1"/>
      <c r="Z177" s="1"/>
      <c r="AA177" s="1"/>
    </row>
    <row r="178" spans="2:27" x14ac:dyDescent="0.25">
      <c r="B178" s="57"/>
      <c r="C178" s="21"/>
      <c r="D178" s="103"/>
      <c r="E178" s="103"/>
      <c r="F178" s="103"/>
      <c r="G178" s="103"/>
      <c r="H178" s="103"/>
      <c r="I178" s="103"/>
      <c r="J178" s="103"/>
      <c r="K178" s="103"/>
      <c r="L178" s="103"/>
      <c r="M178" s="22"/>
      <c r="N178" s="22"/>
      <c r="O178" s="1"/>
      <c r="P178" s="1"/>
      <c r="Q178" s="1"/>
      <c r="R178" s="1"/>
      <c r="S178" s="1"/>
      <c r="T178" s="1"/>
      <c r="U178" s="1"/>
      <c r="V178" s="1"/>
      <c r="W178" s="1"/>
      <c r="X178" s="1"/>
      <c r="Y178" s="1"/>
      <c r="Z178" s="1"/>
      <c r="AA178" s="1"/>
    </row>
    <row r="179" spans="2:27" x14ac:dyDescent="0.25">
      <c r="B179" s="57"/>
      <c r="C179" s="21"/>
      <c r="D179" s="103"/>
      <c r="E179" s="103"/>
      <c r="F179" s="103"/>
      <c r="G179" s="103"/>
      <c r="H179" s="103"/>
      <c r="I179" s="103"/>
      <c r="J179" s="103"/>
      <c r="K179" s="103"/>
      <c r="L179" s="103"/>
      <c r="M179" s="22"/>
      <c r="N179" s="22"/>
      <c r="O179" s="1"/>
      <c r="P179" s="1"/>
      <c r="Q179" s="1"/>
      <c r="R179" s="1"/>
      <c r="S179" s="1"/>
      <c r="T179" s="1"/>
      <c r="U179" s="1"/>
      <c r="V179" s="1"/>
      <c r="W179" s="1"/>
      <c r="X179" s="1"/>
      <c r="Y179" s="1"/>
      <c r="Z179" s="1"/>
      <c r="AA179" s="1"/>
    </row>
    <row r="180" spans="2:27" x14ac:dyDescent="0.25">
      <c r="B180" s="57"/>
      <c r="C180" s="21"/>
      <c r="D180" s="103"/>
      <c r="E180" s="103"/>
      <c r="F180" s="103"/>
      <c r="G180" s="103"/>
      <c r="H180" s="103"/>
      <c r="I180" s="103"/>
      <c r="J180" s="103"/>
      <c r="K180" s="103"/>
      <c r="L180" s="103"/>
      <c r="M180" s="22"/>
      <c r="N180" s="22"/>
      <c r="O180" s="1"/>
      <c r="P180" s="1"/>
      <c r="Q180" s="1"/>
      <c r="R180" s="1"/>
      <c r="S180" s="1"/>
      <c r="T180" s="1"/>
      <c r="U180" s="1"/>
      <c r="V180" s="1"/>
      <c r="W180" s="1"/>
      <c r="X180" s="1"/>
      <c r="Y180" s="1"/>
      <c r="Z180" s="1"/>
      <c r="AA180" s="1"/>
    </row>
    <row r="181" spans="2:27" x14ac:dyDescent="0.25">
      <c r="B181" s="57"/>
      <c r="C181" s="21"/>
      <c r="D181" s="103"/>
      <c r="E181" s="103"/>
      <c r="F181" s="103"/>
      <c r="G181" s="103"/>
      <c r="H181" s="103"/>
      <c r="I181" s="103"/>
      <c r="J181" s="103"/>
      <c r="K181" s="103"/>
      <c r="L181" s="103"/>
      <c r="M181" s="22"/>
      <c r="N181" s="22"/>
      <c r="O181" s="1"/>
      <c r="P181" s="1"/>
      <c r="Q181" s="1"/>
      <c r="R181" s="1"/>
      <c r="S181" s="1"/>
      <c r="T181" s="1"/>
      <c r="U181" s="1"/>
      <c r="V181" s="1"/>
      <c r="W181" s="1"/>
      <c r="X181" s="1"/>
      <c r="Y181" s="1"/>
      <c r="Z181" s="1"/>
      <c r="AA181" s="1"/>
    </row>
    <row r="182" spans="2:27" x14ac:dyDescent="0.25">
      <c r="B182" s="57"/>
      <c r="C182" s="21"/>
      <c r="D182" s="103"/>
      <c r="E182" s="103"/>
      <c r="F182" s="103"/>
      <c r="G182" s="103"/>
      <c r="H182" s="103"/>
      <c r="I182" s="103"/>
      <c r="J182" s="103"/>
      <c r="K182" s="103"/>
      <c r="L182" s="103"/>
      <c r="M182" s="22"/>
      <c r="N182" s="22"/>
      <c r="O182" s="1"/>
      <c r="P182" s="1"/>
      <c r="Q182" s="1"/>
      <c r="R182" s="1"/>
      <c r="S182" s="1"/>
      <c r="T182" s="1"/>
      <c r="U182" s="1"/>
      <c r="V182" s="1"/>
      <c r="W182" s="1"/>
      <c r="X182" s="1"/>
      <c r="Y182" s="1"/>
      <c r="Z182" s="1"/>
      <c r="AA182" s="1"/>
    </row>
    <row r="183" spans="2:27" x14ac:dyDescent="0.25">
      <c r="B183" s="57"/>
      <c r="C183" s="21"/>
      <c r="D183" s="103"/>
      <c r="E183" s="103"/>
      <c r="F183" s="103"/>
      <c r="G183" s="103"/>
      <c r="H183" s="103"/>
      <c r="I183" s="103"/>
      <c r="J183" s="103"/>
      <c r="K183" s="103"/>
      <c r="L183" s="103"/>
      <c r="M183" s="22"/>
      <c r="N183" s="22"/>
      <c r="O183" s="1"/>
      <c r="P183" s="1"/>
      <c r="Q183" s="1"/>
      <c r="R183" s="1"/>
      <c r="S183" s="1"/>
      <c r="T183" s="1"/>
      <c r="U183" s="1"/>
      <c r="V183" s="1"/>
      <c r="W183" s="1"/>
      <c r="X183" s="1"/>
      <c r="Y183" s="1"/>
      <c r="Z183" s="1"/>
      <c r="AA183" s="1"/>
    </row>
    <row r="184" spans="2:27" x14ac:dyDescent="0.25">
      <c r="B184" s="57"/>
      <c r="C184" s="21"/>
      <c r="D184" s="103"/>
      <c r="E184" s="103"/>
      <c r="F184" s="103"/>
      <c r="G184" s="103"/>
      <c r="H184" s="103"/>
      <c r="I184" s="103"/>
      <c r="J184" s="103"/>
      <c r="K184" s="103"/>
      <c r="L184" s="103"/>
      <c r="M184" s="22"/>
      <c r="N184" s="22"/>
      <c r="O184" s="1"/>
      <c r="P184" s="1"/>
      <c r="Q184" s="1"/>
      <c r="R184" s="1"/>
      <c r="S184" s="1"/>
      <c r="T184" s="1"/>
      <c r="U184" s="1"/>
      <c r="V184" s="1"/>
      <c r="W184" s="1"/>
      <c r="X184" s="1"/>
      <c r="Y184" s="1"/>
      <c r="Z184" s="1"/>
      <c r="AA184" s="1"/>
    </row>
    <row r="185" spans="2:27" x14ac:dyDescent="0.25">
      <c r="B185" s="57"/>
      <c r="C185" s="21"/>
      <c r="D185" s="103"/>
      <c r="E185" s="103"/>
      <c r="F185" s="103"/>
      <c r="G185" s="103"/>
      <c r="H185" s="103"/>
      <c r="I185" s="103"/>
      <c r="J185" s="103"/>
      <c r="K185" s="103"/>
      <c r="L185" s="103"/>
      <c r="M185" s="22"/>
      <c r="N185" s="22"/>
      <c r="O185" s="1"/>
      <c r="P185" s="1"/>
      <c r="Q185" s="1"/>
      <c r="R185" s="1"/>
      <c r="S185" s="1"/>
      <c r="T185" s="1"/>
      <c r="U185" s="1"/>
      <c r="V185" s="1"/>
      <c r="W185" s="1"/>
      <c r="X185" s="1"/>
      <c r="Y185" s="1"/>
      <c r="Z185" s="1"/>
      <c r="AA185" s="1"/>
    </row>
    <row r="186" spans="2:27" x14ac:dyDescent="0.25">
      <c r="B186" s="57"/>
      <c r="C186" s="21"/>
      <c r="D186" s="103"/>
      <c r="E186" s="103"/>
      <c r="F186" s="103"/>
      <c r="G186" s="103"/>
      <c r="H186" s="103"/>
      <c r="I186" s="103"/>
      <c r="J186" s="103"/>
      <c r="K186" s="103"/>
      <c r="L186" s="103"/>
      <c r="M186" s="22"/>
      <c r="N186" s="22"/>
      <c r="O186" s="1"/>
      <c r="P186" s="1"/>
      <c r="Q186" s="1"/>
      <c r="R186" s="1"/>
      <c r="S186" s="1"/>
      <c r="T186" s="1"/>
      <c r="U186" s="1"/>
      <c r="V186" s="1"/>
      <c r="W186" s="1"/>
      <c r="X186" s="1"/>
      <c r="Y186" s="1"/>
      <c r="Z186" s="1"/>
      <c r="AA186" s="1"/>
    </row>
    <row r="187" spans="2:27" x14ac:dyDescent="0.25">
      <c r="B187" s="57"/>
      <c r="C187" s="21"/>
      <c r="D187" s="103"/>
      <c r="E187" s="103"/>
      <c r="F187" s="103"/>
      <c r="G187" s="103"/>
      <c r="H187" s="103"/>
      <c r="I187" s="103"/>
      <c r="J187" s="103"/>
      <c r="K187" s="103"/>
      <c r="L187" s="103"/>
      <c r="M187" s="22"/>
      <c r="N187" s="22"/>
      <c r="O187" s="1"/>
      <c r="P187" s="1"/>
      <c r="Q187" s="1"/>
      <c r="R187" s="1"/>
      <c r="S187" s="1"/>
      <c r="T187" s="1"/>
      <c r="U187" s="1"/>
      <c r="V187" s="1"/>
      <c r="W187" s="1"/>
      <c r="X187" s="1"/>
      <c r="Y187" s="1"/>
      <c r="Z187" s="1"/>
      <c r="AA187" s="1"/>
    </row>
    <row r="188" spans="2:27" x14ac:dyDescent="0.25">
      <c r="B188" s="57"/>
      <c r="C188" s="21"/>
      <c r="D188" s="103"/>
      <c r="E188" s="103"/>
      <c r="F188" s="103"/>
      <c r="G188" s="103"/>
      <c r="H188" s="103"/>
      <c r="I188" s="103"/>
      <c r="J188" s="103"/>
      <c r="K188" s="103"/>
      <c r="L188" s="103"/>
      <c r="M188" s="22"/>
      <c r="N188" s="22"/>
      <c r="O188" s="1"/>
      <c r="P188" s="1"/>
      <c r="Q188" s="1"/>
      <c r="R188" s="1"/>
      <c r="S188" s="1"/>
      <c r="T188" s="1"/>
      <c r="U188" s="1"/>
      <c r="V188" s="1"/>
      <c r="W188" s="1"/>
      <c r="X188" s="1"/>
      <c r="Y188" s="1"/>
      <c r="Z188" s="1"/>
      <c r="AA188" s="1"/>
    </row>
    <row r="189" spans="2:27" x14ac:dyDescent="0.25">
      <c r="B189" s="57"/>
      <c r="C189" s="21"/>
      <c r="D189" s="103"/>
      <c r="E189" s="103"/>
      <c r="F189" s="103"/>
      <c r="G189" s="103"/>
      <c r="H189" s="103"/>
      <c r="I189" s="103"/>
      <c r="J189" s="103"/>
      <c r="K189" s="103"/>
      <c r="L189" s="103"/>
      <c r="M189" s="22"/>
      <c r="N189" s="22"/>
      <c r="O189" s="1"/>
      <c r="P189" s="1"/>
      <c r="Q189" s="1"/>
      <c r="R189" s="1"/>
      <c r="S189" s="1"/>
      <c r="T189" s="1"/>
      <c r="U189" s="1"/>
      <c r="V189" s="1"/>
      <c r="W189" s="1"/>
      <c r="X189" s="1"/>
      <c r="Y189" s="1"/>
      <c r="Z189" s="1"/>
      <c r="AA189" s="1"/>
    </row>
    <row r="190" spans="2:27" x14ac:dyDescent="0.25">
      <c r="B190" s="57"/>
      <c r="C190" s="21"/>
      <c r="D190" s="103"/>
      <c r="E190" s="103"/>
      <c r="F190" s="103"/>
      <c r="G190" s="103"/>
      <c r="H190" s="103"/>
      <c r="I190" s="103"/>
      <c r="J190" s="103"/>
      <c r="K190" s="103"/>
      <c r="L190" s="103"/>
      <c r="M190" s="22"/>
      <c r="N190" s="22"/>
      <c r="O190" s="1"/>
      <c r="P190" s="1"/>
      <c r="Q190" s="1"/>
      <c r="R190" s="1"/>
      <c r="S190" s="1"/>
      <c r="T190" s="1"/>
      <c r="U190" s="1"/>
      <c r="V190" s="1"/>
      <c r="W190" s="1"/>
      <c r="X190" s="1"/>
      <c r="Y190" s="1"/>
      <c r="Z190" s="1"/>
      <c r="AA190" s="1"/>
    </row>
    <row r="191" spans="2:27" x14ac:dyDescent="0.25">
      <c r="B191" s="57"/>
      <c r="C191" s="21"/>
      <c r="D191" s="103"/>
      <c r="E191" s="103"/>
      <c r="F191" s="103"/>
      <c r="G191" s="103"/>
      <c r="H191" s="103"/>
      <c r="I191" s="103"/>
      <c r="J191" s="103"/>
      <c r="K191" s="103"/>
      <c r="L191" s="103"/>
      <c r="M191" s="22"/>
      <c r="N191" s="22"/>
      <c r="O191" s="1"/>
      <c r="P191" s="1"/>
      <c r="Q191" s="1"/>
      <c r="R191" s="1"/>
      <c r="S191" s="1"/>
      <c r="T191" s="1"/>
      <c r="U191" s="1"/>
      <c r="V191" s="1"/>
      <c r="W191" s="1"/>
      <c r="X191" s="1"/>
      <c r="Y191" s="1"/>
      <c r="Z191" s="1"/>
      <c r="AA191" s="1"/>
    </row>
    <row r="192" spans="2:27" x14ac:dyDescent="0.25">
      <c r="B192" s="57"/>
      <c r="C192" s="21"/>
      <c r="D192" s="103"/>
      <c r="E192" s="103"/>
      <c r="F192" s="103"/>
      <c r="G192" s="103"/>
      <c r="H192" s="103"/>
      <c r="I192" s="103"/>
      <c r="J192" s="103"/>
      <c r="K192" s="103"/>
      <c r="L192" s="103"/>
      <c r="M192" s="22"/>
      <c r="N192" s="22"/>
      <c r="O192" s="1"/>
      <c r="P192" s="1"/>
      <c r="Q192" s="1"/>
      <c r="R192" s="1"/>
      <c r="S192" s="1"/>
      <c r="T192" s="1"/>
      <c r="U192" s="1"/>
      <c r="V192" s="1"/>
      <c r="W192" s="1"/>
      <c r="X192" s="1"/>
      <c r="Y192" s="1"/>
      <c r="Z192" s="1"/>
      <c r="AA192" s="1"/>
    </row>
    <row r="193" spans="2:27" x14ac:dyDescent="0.25">
      <c r="B193" s="57"/>
      <c r="C193" s="21"/>
      <c r="D193" s="103"/>
      <c r="E193" s="103"/>
      <c r="F193" s="103"/>
      <c r="G193" s="103"/>
      <c r="H193" s="103"/>
      <c r="I193" s="103"/>
      <c r="J193" s="103"/>
      <c r="K193" s="103"/>
      <c r="L193" s="103"/>
      <c r="M193" s="22"/>
      <c r="N193" s="22"/>
      <c r="O193" s="1"/>
      <c r="P193" s="1"/>
      <c r="Q193" s="1"/>
      <c r="R193" s="1"/>
      <c r="S193" s="1"/>
      <c r="T193" s="1"/>
      <c r="U193" s="1"/>
      <c r="V193" s="1"/>
      <c r="W193" s="1"/>
      <c r="X193" s="1"/>
      <c r="Y193" s="1"/>
      <c r="Z193" s="1"/>
      <c r="AA193" s="1"/>
    </row>
    <row r="194" spans="2:27" x14ac:dyDescent="0.25">
      <c r="B194" s="57"/>
      <c r="C194" s="21"/>
      <c r="D194" s="103"/>
      <c r="E194" s="103"/>
      <c r="F194" s="103"/>
      <c r="G194" s="103"/>
      <c r="H194" s="103"/>
      <c r="I194" s="103"/>
      <c r="J194" s="103"/>
      <c r="K194" s="103"/>
      <c r="L194" s="103"/>
      <c r="M194" s="22"/>
      <c r="N194" s="22"/>
      <c r="O194" s="1"/>
      <c r="P194" s="1"/>
      <c r="Q194" s="1"/>
      <c r="R194" s="1"/>
      <c r="S194" s="1"/>
      <c r="T194" s="1"/>
      <c r="U194" s="1"/>
      <c r="V194" s="1"/>
      <c r="W194" s="1"/>
      <c r="X194" s="1"/>
      <c r="Y194" s="1"/>
      <c r="Z194" s="1"/>
      <c r="AA194" s="1"/>
    </row>
    <row r="195" spans="2:27" x14ac:dyDescent="0.25">
      <c r="B195" s="57"/>
      <c r="C195" s="21"/>
      <c r="D195" s="103"/>
      <c r="E195" s="103"/>
      <c r="F195" s="103"/>
      <c r="G195" s="103"/>
      <c r="H195" s="103"/>
      <c r="I195" s="103"/>
      <c r="J195" s="103"/>
      <c r="K195" s="103"/>
      <c r="L195" s="103"/>
      <c r="M195" s="22"/>
      <c r="N195" s="22"/>
      <c r="O195" s="1"/>
      <c r="P195" s="1"/>
      <c r="Q195" s="1"/>
      <c r="R195" s="1"/>
      <c r="S195" s="1"/>
      <c r="T195" s="1"/>
      <c r="U195" s="1"/>
      <c r="V195" s="1"/>
      <c r="W195" s="1"/>
      <c r="X195" s="1"/>
      <c r="Y195" s="1"/>
      <c r="Z195" s="1"/>
      <c r="AA195" s="1"/>
    </row>
    <row r="196" spans="2:27" x14ac:dyDescent="0.25">
      <c r="B196" s="57"/>
      <c r="C196" s="21"/>
      <c r="D196" s="103"/>
      <c r="E196" s="103"/>
      <c r="F196" s="103"/>
      <c r="G196" s="103"/>
      <c r="H196" s="103"/>
      <c r="I196" s="103"/>
      <c r="J196" s="103"/>
      <c r="K196" s="103"/>
      <c r="L196" s="103"/>
      <c r="M196" s="22"/>
      <c r="N196" s="22"/>
      <c r="O196" s="1"/>
      <c r="P196" s="1"/>
      <c r="Q196" s="1"/>
      <c r="R196" s="1"/>
      <c r="S196" s="1"/>
      <c r="T196" s="1"/>
      <c r="U196" s="1"/>
      <c r="V196" s="1"/>
      <c r="W196" s="1"/>
      <c r="X196" s="1"/>
      <c r="Y196" s="1"/>
      <c r="Z196" s="1"/>
      <c r="AA196" s="1"/>
    </row>
    <row r="197" spans="2:27" x14ac:dyDescent="0.25">
      <c r="B197" s="57"/>
      <c r="C197" s="21"/>
      <c r="D197" s="103"/>
      <c r="E197" s="103"/>
      <c r="F197" s="103"/>
      <c r="G197" s="103"/>
      <c r="H197" s="103"/>
      <c r="I197" s="103"/>
      <c r="J197" s="103"/>
      <c r="K197" s="103"/>
      <c r="L197" s="103"/>
      <c r="M197" s="22"/>
      <c r="N197" s="22"/>
      <c r="O197" s="1"/>
      <c r="P197" s="1"/>
      <c r="Q197" s="1"/>
      <c r="R197" s="1"/>
      <c r="S197" s="1"/>
      <c r="T197" s="1"/>
      <c r="U197" s="1"/>
      <c r="V197" s="1"/>
      <c r="W197" s="1"/>
      <c r="X197" s="1"/>
      <c r="Y197" s="1"/>
      <c r="Z197" s="1"/>
      <c r="AA197" s="1"/>
    </row>
    <row r="198" spans="2:27" x14ac:dyDescent="0.25">
      <c r="B198" s="57"/>
      <c r="C198" s="21"/>
      <c r="D198" s="103"/>
      <c r="E198" s="103"/>
      <c r="F198" s="103"/>
      <c r="G198" s="103"/>
      <c r="H198" s="103"/>
      <c r="I198" s="103"/>
      <c r="J198" s="103"/>
      <c r="K198" s="103"/>
      <c r="L198" s="103"/>
      <c r="M198" s="22"/>
      <c r="N198" s="22"/>
      <c r="O198" s="1"/>
      <c r="P198" s="1"/>
      <c r="Q198" s="1"/>
      <c r="R198" s="1"/>
      <c r="S198" s="1"/>
      <c r="T198" s="1"/>
      <c r="U198" s="1"/>
      <c r="V198" s="1"/>
      <c r="W198" s="1"/>
      <c r="X198" s="1"/>
      <c r="Y198" s="1"/>
      <c r="Z198" s="1"/>
      <c r="AA198" s="1"/>
    </row>
    <row r="199" spans="2:27" x14ac:dyDescent="0.25">
      <c r="B199" s="57"/>
      <c r="C199" s="21"/>
      <c r="D199" s="103"/>
      <c r="E199" s="103"/>
      <c r="F199" s="103"/>
      <c r="G199" s="103"/>
      <c r="H199" s="103"/>
      <c r="I199" s="103"/>
      <c r="J199" s="103"/>
      <c r="K199" s="103"/>
      <c r="L199" s="103"/>
      <c r="M199" s="22"/>
      <c r="N199" s="22"/>
      <c r="O199" s="1"/>
      <c r="P199" s="1"/>
      <c r="Q199" s="1"/>
      <c r="R199" s="1"/>
      <c r="S199" s="1"/>
      <c r="T199" s="1"/>
      <c r="U199" s="1"/>
      <c r="V199" s="1"/>
      <c r="W199" s="1"/>
      <c r="X199" s="1"/>
      <c r="Y199" s="1"/>
      <c r="Z199" s="1"/>
      <c r="AA199" s="1"/>
    </row>
    <row r="200" spans="2:27" x14ac:dyDescent="0.25">
      <c r="B200" s="57"/>
      <c r="C200" s="21"/>
      <c r="D200" s="103"/>
      <c r="E200" s="103"/>
      <c r="F200" s="103"/>
      <c r="G200" s="103"/>
      <c r="H200" s="103"/>
      <c r="I200" s="103"/>
      <c r="J200" s="103"/>
      <c r="K200" s="103"/>
      <c r="L200" s="103"/>
      <c r="M200" s="22"/>
      <c r="N200" s="22"/>
      <c r="O200" s="1"/>
      <c r="P200" s="1"/>
      <c r="Q200" s="1"/>
      <c r="R200" s="1"/>
      <c r="S200" s="1"/>
      <c r="T200" s="1"/>
      <c r="U200" s="1"/>
      <c r="V200" s="1"/>
      <c r="W200" s="1"/>
      <c r="X200" s="1"/>
      <c r="Y200" s="1"/>
      <c r="Z200" s="1"/>
      <c r="AA200" s="1"/>
    </row>
    <row r="201" spans="2:27" x14ac:dyDescent="0.25">
      <c r="B201" s="57"/>
      <c r="C201" s="21"/>
      <c r="D201" s="103"/>
      <c r="E201" s="103"/>
      <c r="F201" s="103"/>
      <c r="G201" s="103"/>
      <c r="H201" s="103"/>
      <c r="I201" s="103"/>
      <c r="J201" s="103"/>
      <c r="K201" s="103"/>
      <c r="L201" s="103"/>
      <c r="M201" s="22"/>
      <c r="N201" s="22"/>
      <c r="O201" s="1"/>
      <c r="P201" s="1"/>
      <c r="Q201" s="1"/>
      <c r="R201" s="1"/>
      <c r="S201" s="1"/>
      <c r="T201" s="1"/>
      <c r="U201" s="1"/>
      <c r="V201" s="1"/>
      <c r="W201" s="1"/>
      <c r="X201" s="1"/>
      <c r="Y201" s="1"/>
      <c r="Z201" s="1"/>
      <c r="AA201" s="1"/>
    </row>
    <row r="202" spans="2:27" x14ac:dyDescent="0.25">
      <c r="B202" s="57"/>
      <c r="C202" s="21"/>
      <c r="D202" s="103"/>
      <c r="E202" s="103"/>
      <c r="F202" s="103"/>
      <c r="G202" s="103"/>
      <c r="H202" s="103"/>
      <c r="I202" s="103"/>
      <c r="J202" s="103"/>
      <c r="K202" s="103"/>
      <c r="L202" s="103"/>
      <c r="M202" s="22"/>
      <c r="N202" s="22"/>
      <c r="O202" s="1"/>
      <c r="P202" s="1"/>
      <c r="Q202" s="1"/>
      <c r="R202" s="1"/>
      <c r="S202" s="1"/>
      <c r="T202" s="1"/>
      <c r="U202" s="1"/>
      <c r="V202" s="1"/>
      <c r="W202" s="1"/>
      <c r="X202" s="1"/>
      <c r="Y202" s="1"/>
      <c r="Z202" s="1"/>
      <c r="AA202" s="1"/>
    </row>
    <row r="203" spans="2:27" x14ac:dyDescent="0.25">
      <c r="B203" s="57"/>
      <c r="C203" s="21"/>
      <c r="D203" s="103"/>
      <c r="E203" s="103"/>
      <c r="F203" s="103"/>
      <c r="G203" s="103"/>
      <c r="H203" s="103"/>
      <c r="I203" s="103"/>
      <c r="J203" s="103"/>
      <c r="K203" s="103"/>
      <c r="L203" s="103"/>
      <c r="M203" s="22"/>
      <c r="N203" s="22"/>
      <c r="O203" s="1"/>
      <c r="P203" s="1"/>
      <c r="Q203" s="1"/>
      <c r="R203" s="1"/>
      <c r="S203" s="1"/>
      <c r="T203" s="1"/>
      <c r="U203" s="1"/>
      <c r="V203" s="1"/>
      <c r="W203" s="1"/>
      <c r="X203" s="1"/>
      <c r="Y203" s="1"/>
      <c r="Z203" s="1"/>
      <c r="AA203" s="1"/>
    </row>
    <row r="204" spans="2:27" x14ac:dyDescent="0.25">
      <c r="B204" s="57"/>
      <c r="C204" s="21"/>
      <c r="D204" s="103"/>
      <c r="E204" s="103"/>
      <c r="F204" s="103"/>
      <c r="G204" s="103"/>
      <c r="H204" s="103"/>
      <c r="I204" s="103"/>
      <c r="J204" s="103"/>
      <c r="K204" s="103"/>
      <c r="L204" s="103"/>
      <c r="M204" s="22"/>
      <c r="N204" s="22"/>
      <c r="O204" s="1"/>
      <c r="P204" s="1"/>
      <c r="Q204" s="1"/>
      <c r="R204" s="1"/>
      <c r="S204" s="1"/>
      <c r="T204" s="1"/>
      <c r="U204" s="1"/>
      <c r="V204" s="1"/>
      <c r="W204" s="1"/>
      <c r="X204" s="1"/>
      <c r="Y204" s="1"/>
      <c r="Z204" s="1"/>
      <c r="AA204" s="1"/>
    </row>
    <row r="205" spans="2:27" x14ac:dyDescent="0.25">
      <c r="B205" s="57"/>
      <c r="C205" s="21"/>
      <c r="D205" s="103"/>
      <c r="E205" s="103"/>
      <c r="F205" s="103"/>
      <c r="G205" s="103"/>
      <c r="H205" s="103"/>
      <c r="I205" s="103"/>
      <c r="J205" s="103"/>
      <c r="K205" s="103"/>
      <c r="L205" s="103"/>
      <c r="M205" s="22"/>
      <c r="N205" s="22"/>
      <c r="O205" s="1"/>
      <c r="P205" s="1"/>
      <c r="Q205" s="1"/>
      <c r="R205" s="1"/>
      <c r="S205" s="1"/>
      <c r="T205" s="1"/>
      <c r="U205" s="1"/>
      <c r="V205" s="1"/>
      <c r="W205" s="1"/>
      <c r="X205" s="1"/>
      <c r="Y205" s="1"/>
      <c r="Z205" s="1"/>
      <c r="AA205" s="1"/>
    </row>
    <row r="206" spans="2:27" x14ac:dyDescent="0.25">
      <c r="B206" s="57"/>
      <c r="C206" s="21"/>
      <c r="D206" s="103"/>
      <c r="E206" s="103"/>
      <c r="F206" s="103"/>
      <c r="G206" s="103"/>
      <c r="H206" s="103"/>
      <c r="I206" s="103"/>
      <c r="J206" s="103"/>
      <c r="K206" s="103"/>
      <c r="L206" s="103"/>
      <c r="M206" s="22"/>
      <c r="N206" s="22"/>
      <c r="O206" s="1"/>
      <c r="P206" s="1"/>
      <c r="Q206" s="1"/>
      <c r="R206" s="1"/>
      <c r="S206" s="1"/>
      <c r="T206" s="1"/>
      <c r="U206" s="1"/>
      <c r="V206" s="1"/>
      <c r="W206" s="1"/>
      <c r="X206" s="1"/>
      <c r="Y206" s="1"/>
      <c r="Z206" s="1"/>
      <c r="AA206" s="1"/>
    </row>
    <row r="207" spans="2:27" x14ac:dyDescent="0.25">
      <c r="B207" s="57"/>
      <c r="C207" s="21"/>
      <c r="D207" s="103"/>
      <c r="E207" s="103"/>
      <c r="F207" s="103"/>
      <c r="G207" s="103"/>
      <c r="H207" s="103"/>
      <c r="I207" s="103"/>
      <c r="J207" s="103"/>
      <c r="K207" s="103"/>
      <c r="L207" s="103"/>
      <c r="M207" s="22"/>
      <c r="N207" s="22"/>
      <c r="O207" s="1"/>
      <c r="P207" s="1"/>
      <c r="Q207" s="1"/>
      <c r="R207" s="1"/>
      <c r="S207" s="1"/>
      <c r="T207" s="1"/>
      <c r="U207" s="1"/>
      <c r="V207" s="1"/>
      <c r="W207" s="1"/>
      <c r="X207" s="1"/>
      <c r="Y207" s="1"/>
      <c r="Z207" s="1"/>
      <c r="AA207" s="1"/>
    </row>
    <row r="208" spans="2:27" x14ac:dyDescent="0.25">
      <c r="B208" s="57"/>
      <c r="C208" s="21"/>
      <c r="D208" s="103"/>
      <c r="E208" s="103"/>
      <c r="F208" s="103"/>
      <c r="G208" s="103"/>
      <c r="H208" s="103"/>
      <c r="I208" s="103"/>
      <c r="J208" s="103"/>
      <c r="K208" s="103"/>
      <c r="L208" s="103"/>
      <c r="M208" s="22"/>
      <c r="N208" s="22"/>
      <c r="O208" s="1"/>
      <c r="P208" s="1"/>
      <c r="Q208" s="1"/>
      <c r="R208" s="1"/>
      <c r="S208" s="1"/>
      <c r="T208" s="1"/>
      <c r="U208" s="1"/>
      <c r="V208" s="1"/>
      <c r="W208" s="1"/>
      <c r="X208" s="1"/>
      <c r="Y208" s="1"/>
      <c r="Z208" s="1"/>
      <c r="AA208" s="1"/>
    </row>
    <row r="209" spans="2:27" x14ac:dyDescent="0.25">
      <c r="B209" s="57"/>
      <c r="C209" s="21"/>
      <c r="D209" s="103"/>
      <c r="E209" s="103"/>
      <c r="F209" s="103"/>
      <c r="G209" s="103"/>
      <c r="H209" s="103"/>
      <c r="I209" s="103"/>
      <c r="J209" s="103"/>
      <c r="K209" s="103"/>
      <c r="L209" s="103"/>
      <c r="M209" s="22"/>
      <c r="N209" s="22"/>
      <c r="O209" s="1"/>
      <c r="P209" s="1"/>
      <c r="Q209" s="1"/>
      <c r="R209" s="1"/>
      <c r="S209" s="1"/>
      <c r="T209" s="1"/>
      <c r="U209" s="1"/>
      <c r="V209" s="1"/>
      <c r="W209" s="1"/>
      <c r="X209" s="1"/>
      <c r="Y209" s="1"/>
      <c r="Z209" s="1"/>
      <c r="AA209" s="1"/>
    </row>
    <row r="210" spans="2:27" x14ac:dyDescent="0.25">
      <c r="B210" s="57"/>
      <c r="C210" s="21"/>
      <c r="D210" s="103"/>
      <c r="E210" s="103"/>
      <c r="F210" s="103"/>
      <c r="G210" s="103"/>
      <c r="H210" s="103"/>
      <c r="I210" s="103"/>
      <c r="J210" s="103"/>
      <c r="K210" s="103"/>
      <c r="L210" s="103"/>
      <c r="M210" s="22"/>
      <c r="N210" s="22"/>
      <c r="O210" s="1"/>
      <c r="P210" s="1"/>
      <c r="Q210" s="1"/>
      <c r="R210" s="1"/>
      <c r="S210" s="1"/>
      <c r="T210" s="1"/>
      <c r="U210" s="1"/>
      <c r="V210" s="1"/>
      <c r="W210" s="1"/>
      <c r="X210" s="1"/>
      <c r="Y210" s="1"/>
      <c r="Z210" s="1"/>
      <c r="AA210" s="1"/>
    </row>
    <row r="211" spans="2:27" x14ac:dyDescent="0.25">
      <c r="B211" s="57"/>
      <c r="C211" s="21"/>
      <c r="D211" s="103"/>
      <c r="E211" s="103"/>
      <c r="F211" s="103"/>
      <c r="G211" s="103"/>
      <c r="H211" s="103"/>
      <c r="I211" s="103"/>
      <c r="J211" s="103"/>
      <c r="K211" s="103"/>
      <c r="L211" s="103"/>
      <c r="M211" s="22"/>
      <c r="N211" s="22"/>
      <c r="O211" s="1"/>
      <c r="P211" s="1"/>
      <c r="Q211" s="1"/>
      <c r="R211" s="1"/>
      <c r="S211" s="1"/>
      <c r="T211" s="1"/>
      <c r="U211" s="1"/>
      <c r="V211" s="1"/>
      <c r="W211" s="1"/>
      <c r="X211" s="1"/>
      <c r="Y211" s="1"/>
      <c r="Z211" s="1"/>
      <c r="AA211" s="1"/>
    </row>
    <row r="212" spans="2:27" x14ac:dyDescent="0.25">
      <c r="B212" s="57"/>
      <c r="C212" s="21"/>
      <c r="D212" s="103"/>
      <c r="E212" s="103"/>
      <c r="F212" s="103"/>
      <c r="G212" s="103"/>
      <c r="H212" s="103"/>
      <c r="I212" s="103"/>
      <c r="J212" s="103"/>
      <c r="K212" s="103"/>
      <c r="L212" s="103"/>
      <c r="M212" s="22"/>
      <c r="N212" s="22"/>
      <c r="O212" s="1"/>
      <c r="P212" s="1"/>
      <c r="Q212" s="1"/>
      <c r="R212" s="1"/>
      <c r="S212" s="1"/>
      <c r="T212" s="1"/>
      <c r="U212" s="1"/>
      <c r="V212" s="1"/>
      <c r="W212" s="1"/>
      <c r="X212" s="1"/>
      <c r="Y212" s="1"/>
      <c r="Z212" s="1"/>
      <c r="AA212" s="1"/>
    </row>
    <row r="213" spans="2:27" x14ac:dyDescent="0.25">
      <c r="B213" s="57"/>
      <c r="C213" s="21"/>
      <c r="D213" s="103"/>
      <c r="E213" s="103"/>
      <c r="F213" s="103"/>
      <c r="G213" s="103"/>
      <c r="H213" s="103"/>
      <c r="I213" s="103"/>
      <c r="J213" s="103"/>
      <c r="K213" s="103"/>
      <c r="L213" s="103"/>
      <c r="M213" s="22"/>
      <c r="N213" s="22"/>
      <c r="O213" s="1"/>
      <c r="P213" s="1"/>
      <c r="Q213" s="1"/>
      <c r="R213" s="1"/>
      <c r="S213" s="1"/>
      <c r="T213" s="1"/>
      <c r="U213" s="1"/>
      <c r="V213" s="1"/>
      <c r="W213" s="1"/>
      <c r="X213" s="1"/>
      <c r="Y213" s="1"/>
      <c r="Z213" s="1"/>
      <c r="AA213" s="1"/>
    </row>
    <row r="214" spans="2:27" x14ac:dyDescent="0.25">
      <c r="B214" s="57"/>
      <c r="C214" s="21"/>
      <c r="D214" s="103"/>
      <c r="E214" s="103"/>
      <c r="F214" s="103"/>
      <c r="G214" s="103"/>
      <c r="H214" s="103"/>
      <c r="I214" s="103"/>
      <c r="J214" s="103"/>
      <c r="K214" s="103"/>
      <c r="L214" s="103"/>
      <c r="M214" s="22"/>
      <c r="N214" s="22"/>
      <c r="O214" s="1"/>
      <c r="P214" s="1"/>
      <c r="Q214" s="1"/>
      <c r="R214" s="1"/>
      <c r="S214" s="1"/>
      <c r="T214" s="1"/>
      <c r="U214" s="1"/>
      <c r="V214" s="1"/>
      <c r="W214" s="1"/>
      <c r="X214" s="1"/>
      <c r="Y214" s="1"/>
      <c r="Z214" s="1"/>
      <c r="AA214" s="1"/>
    </row>
    <row r="215" spans="2:27" x14ac:dyDescent="0.25">
      <c r="B215" s="57"/>
      <c r="C215" s="21"/>
      <c r="D215" s="103"/>
      <c r="E215" s="103"/>
      <c r="F215" s="103"/>
      <c r="G215" s="103"/>
      <c r="H215" s="103"/>
      <c r="I215" s="103"/>
      <c r="J215" s="103"/>
      <c r="K215" s="103"/>
      <c r="L215" s="103"/>
      <c r="M215" s="22"/>
      <c r="N215" s="22"/>
      <c r="O215" s="1"/>
      <c r="P215" s="1"/>
      <c r="Q215" s="1"/>
      <c r="R215" s="1"/>
      <c r="S215" s="1"/>
      <c r="T215" s="1"/>
      <c r="U215" s="1"/>
      <c r="V215" s="1"/>
      <c r="W215" s="1"/>
      <c r="X215" s="1"/>
      <c r="Y215" s="1"/>
      <c r="Z215" s="1"/>
      <c r="AA215" s="1"/>
    </row>
    <row r="216" spans="2:27" x14ac:dyDescent="0.25">
      <c r="B216" s="57"/>
      <c r="C216" s="21"/>
      <c r="D216" s="103"/>
      <c r="E216" s="103"/>
      <c r="F216" s="103"/>
      <c r="G216" s="103"/>
      <c r="H216" s="103"/>
      <c r="I216" s="103"/>
      <c r="J216" s="103"/>
      <c r="K216" s="103"/>
      <c r="L216" s="103"/>
      <c r="M216" s="22"/>
      <c r="N216" s="22"/>
      <c r="O216" s="1"/>
      <c r="P216" s="1"/>
      <c r="Q216" s="1"/>
      <c r="R216" s="1"/>
      <c r="S216" s="1"/>
      <c r="T216" s="1"/>
      <c r="U216" s="1"/>
      <c r="V216" s="1"/>
      <c r="W216" s="1"/>
      <c r="X216" s="1"/>
      <c r="Y216" s="1"/>
      <c r="Z216" s="1"/>
      <c r="AA216" s="1"/>
    </row>
    <row r="217" spans="2:27" x14ac:dyDescent="0.25">
      <c r="B217" s="57"/>
      <c r="C217" s="21"/>
      <c r="D217" s="103"/>
      <c r="E217" s="103"/>
      <c r="F217" s="103"/>
      <c r="G217" s="103"/>
      <c r="H217" s="103"/>
      <c r="I217" s="103"/>
      <c r="J217" s="103"/>
      <c r="K217" s="103"/>
      <c r="L217" s="103"/>
      <c r="M217" s="22"/>
      <c r="N217" s="22"/>
      <c r="O217" s="1"/>
      <c r="P217" s="1"/>
      <c r="Q217" s="1"/>
      <c r="R217" s="1"/>
      <c r="S217" s="1"/>
      <c r="T217" s="1"/>
      <c r="U217" s="1"/>
      <c r="V217" s="1"/>
      <c r="W217" s="1"/>
      <c r="X217" s="1"/>
      <c r="Y217" s="1"/>
      <c r="Z217" s="1"/>
      <c r="AA217" s="1"/>
    </row>
    <row r="218" spans="2:27" x14ac:dyDescent="0.25">
      <c r="B218" s="57"/>
      <c r="C218" s="21"/>
      <c r="D218" s="103"/>
      <c r="E218" s="103"/>
      <c r="F218" s="103"/>
      <c r="G218" s="103"/>
      <c r="H218" s="103"/>
      <c r="I218" s="103"/>
      <c r="J218" s="103"/>
      <c r="K218" s="103"/>
      <c r="L218" s="103"/>
      <c r="M218" s="22"/>
      <c r="N218" s="22"/>
      <c r="O218" s="1"/>
      <c r="P218" s="1"/>
      <c r="Q218" s="1"/>
      <c r="R218" s="1"/>
      <c r="S218" s="1"/>
      <c r="T218" s="1"/>
      <c r="U218" s="1"/>
      <c r="V218" s="1"/>
      <c r="W218" s="1"/>
      <c r="X218" s="1"/>
      <c r="Y218" s="1"/>
      <c r="Z218" s="1"/>
      <c r="AA218" s="1"/>
    </row>
    <row r="219" spans="2:27" x14ac:dyDescent="0.25">
      <c r="B219" s="57"/>
      <c r="C219" s="21"/>
      <c r="D219" s="103"/>
      <c r="E219" s="103"/>
      <c r="F219" s="103"/>
      <c r="G219" s="103"/>
      <c r="H219" s="103"/>
      <c r="I219" s="103"/>
      <c r="J219" s="103"/>
      <c r="K219" s="103"/>
      <c r="L219" s="103"/>
      <c r="M219" s="22"/>
      <c r="N219" s="22"/>
      <c r="O219" s="1"/>
      <c r="P219" s="1"/>
      <c r="Q219" s="1"/>
      <c r="R219" s="1"/>
      <c r="S219" s="1"/>
      <c r="T219" s="1"/>
      <c r="U219" s="1"/>
      <c r="V219" s="1"/>
      <c r="W219" s="1"/>
      <c r="X219" s="1"/>
      <c r="Y219" s="1"/>
      <c r="Z219" s="1"/>
      <c r="AA219" s="1"/>
    </row>
    <row r="220" spans="2:27" x14ac:dyDescent="0.25">
      <c r="B220" s="57"/>
      <c r="C220" s="21"/>
      <c r="D220" s="103"/>
      <c r="E220" s="103"/>
      <c r="F220" s="103"/>
      <c r="G220" s="103"/>
      <c r="H220" s="103"/>
      <c r="I220" s="103"/>
      <c r="J220" s="103"/>
      <c r="K220" s="103"/>
      <c r="L220" s="103"/>
      <c r="M220" s="22"/>
      <c r="N220" s="22"/>
      <c r="O220" s="1"/>
      <c r="P220" s="1"/>
      <c r="Q220" s="1"/>
      <c r="R220" s="1"/>
      <c r="S220" s="1"/>
      <c r="T220" s="1"/>
      <c r="U220" s="1"/>
      <c r="V220" s="1"/>
      <c r="W220" s="1"/>
      <c r="X220" s="1"/>
      <c r="Y220" s="1"/>
      <c r="Z220" s="1"/>
      <c r="AA220" s="1"/>
    </row>
    <row r="221" spans="2:27" x14ac:dyDescent="0.25">
      <c r="B221" s="57"/>
      <c r="C221" s="21"/>
      <c r="D221" s="103"/>
      <c r="E221" s="103"/>
      <c r="F221" s="103"/>
      <c r="G221" s="103"/>
      <c r="H221" s="103"/>
      <c r="I221" s="103"/>
      <c r="J221" s="103"/>
      <c r="K221" s="103"/>
      <c r="L221" s="103"/>
      <c r="M221" s="22"/>
      <c r="N221" s="22"/>
      <c r="O221" s="1"/>
      <c r="P221" s="1"/>
      <c r="Q221" s="1"/>
      <c r="R221" s="1"/>
      <c r="S221" s="1"/>
      <c r="T221" s="1"/>
      <c r="U221" s="1"/>
      <c r="V221" s="1"/>
      <c r="W221" s="1"/>
      <c r="X221" s="1"/>
      <c r="Y221" s="1"/>
      <c r="Z221" s="1"/>
      <c r="AA221" s="1"/>
    </row>
    <row r="222" spans="2:27" x14ac:dyDescent="0.25">
      <c r="B222" s="57"/>
      <c r="C222" s="21"/>
      <c r="D222" s="103"/>
      <c r="E222" s="103"/>
      <c r="F222" s="103"/>
      <c r="G222" s="103"/>
      <c r="H222" s="103"/>
      <c r="I222" s="103"/>
      <c r="J222" s="103"/>
      <c r="K222" s="103"/>
      <c r="L222" s="103"/>
      <c r="M222" s="22"/>
      <c r="N222" s="22"/>
      <c r="O222" s="1"/>
      <c r="P222" s="1"/>
      <c r="Q222" s="1"/>
      <c r="R222" s="1"/>
      <c r="S222" s="1"/>
      <c r="T222" s="1"/>
      <c r="U222" s="1"/>
      <c r="V222" s="1"/>
      <c r="W222" s="1"/>
      <c r="X222" s="1"/>
      <c r="Y222" s="1"/>
      <c r="Z222" s="1"/>
      <c r="AA222" s="1"/>
    </row>
    <row r="223" spans="2:27" x14ac:dyDescent="0.25">
      <c r="B223" s="57"/>
      <c r="C223" s="21"/>
      <c r="D223" s="103"/>
      <c r="E223" s="103"/>
      <c r="F223" s="103"/>
      <c r="G223" s="103"/>
      <c r="H223" s="103"/>
      <c r="I223" s="103"/>
      <c r="J223" s="103"/>
      <c r="K223" s="103"/>
      <c r="L223" s="103"/>
      <c r="M223" s="22"/>
      <c r="N223" s="22"/>
      <c r="O223" s="1"/>
      <c r="P223" s="1"/>
      <c r="Q223" s="1"/>
      <c r="R223" s="1"/>
      <c r="S223" s="1"/>
      <c r="T223" s="1"/>
      <c r="U223" s="1"/>
      <c r="V223" s="1"/>
      <c r="W223" s="1"/>
      <c r="X223" s="1"/>
      <c r="Y223" s="1"/>
      <c r="Z223" s="1"/>
      <c r="AA223" s="1"/>
    </row>
    <row r="224" spans="2:27" x14ac:dyDescent="0.25">
      <c r="B224" s="57"/>
      <c r="C224" s="21"/>
      <c r="D224" s="103"/>
      <c r="E224" s="103"/>
      <c r="F224" s="103"/>
      <c r="G224" s="103"/>
      <c r="H224" s="103"/>
      <c r="I224" s="103"/>
      <c r="J224" s="103"/>
      <c r="K224" s="103"/>
      <c r="L224" s="103"/>
      <c r="M224" s="22"/>
      <c r="N224" s="22"/>
      <c r="O224" s="1"/>
      <c r="P224" s="1"/>
      <c r="Q224" s="1"/>
      <c r="R224" s="1"/>
      <c r="S224" s="1"/>
      <c r="T224" s="1"/>
      <c r="U224" s="1"/>
      <c r="V224" s="1"/>
      <c r="W224" s="1"/>
      <c r="X224" s="1"/>
      <c r="Y224" s="1"/>
      <c r="Z224" s="1"/>
      <c r="AA224" s="1"/>
    </row>
    <row r="225" spans="2:27" x14ac:dyDescent="0.25">
      <c r="B225" s="57"/>
      <c r="C225" s="21"/>
      <c r="D225" s="103"/>
      <c r="E225" s="103"/>
      <c r="F225" s="103"/>
      <c r="G225" s="103"/>
      <c r="H225" s="103"/>
      <c r="I225" s="103"/>
      <c r="J225" s="103"/>
      <c r="K225" s="103"/>
      <c r="L225" s="103"/>
      <c r="M225" s="22"/>
      <c r="N225" s="22"/>
      <c r="O225" s="1"/>
      <c r="P225" s="1"/>
      <c r="Q225" s="1"/>
      <c r="R225" s="1"/>
      <c r="S225" s="1"/>
      <c r="T225" s="1"/>
      <c r="U225" s="1"/>
      <c r="V225" s="1"/>
      <c r="W225" s="1"/>
      <c r="X225" s="1"/>
      <c r="Y225" s="1"/>
      <c r="Z225" s="1"/>
      <c r="AA225" s="1"/>
    </row>
    <row r="226" spans="2:27" x14ac:dyDescent="0.25">
      <c r="B226" s="57"/>
      <c r="C226" s="21"/>
      <c r="D226" s="103"/>
      <c r="E226" s="103"/>
      <c r="F226" s="103"/>
      <c r="G226" s="103"/>
      <c r="H226" s="103"/>
      <c r="I226" s="103"/>
      <c r="J226" s="103"/>
      <c r="K226" s="103"/>
      <c r="L226" s="103"/>
      <c r="M226" s="22"/>
      <c r="N226" s="22"/>
      <c r="O226" s="1"/>
      <c r="P226" s="1"/>
      <c r="Q226" s="1"/>
      <c r="R226" s="1"/>
      <c r="S226" s="1"/>
      <c r="T226" s="1"/>
      <c r="U226" s="1"/>
      <c r="V226" s="1"/>
      <c r="W226" s="1"/>
      <c r="X226" s="1"/>
      <c r="Y226" s="1"/>
      <c r="Z226" s="1"/>
      <c r="AA226" s="1"/>
    </row>
    <row r="227" spans="2:27" x14ac:dyDescent="0.25">
      <c r="B227" s="57"/>
      <c r="C227" s="21"/>
      <c r="D227" s="103"/>
      <c r="E227" s="103"/>
      <c r="F227" s="103"/>
      <c r="G227" s="103"/>
      <c r="H227" s="103"/>
      <c r="I227" s="103"/>
      <c r="J227" s="103"/>
      <c r="K227" s="103"/>
      <c r="L227" s="103"/>
      <c r="M227" s="22"/>
      <c r="N227" s="22"/>
      <c r="O227" s="1"/>
      <c r="P227" s="1"/>
      <c r="Q227" s="1"/>
      <c r="R227" s="1"/>
      <c r="S227" s="1"/>
      <c r="T227" s="1"/>
      <c r="U227" s="1"/>
      <c r="V227" s="1"/>
      <c r="W227" s="1"/>
      <c r="X227" s="1"/>
      <c r="Y227" s="1"/>
      <c r="Z227" s="1"/>
      <c r="AA227" s="1"/>
    </row>
    <row r="228" spans="2:27" x14ac:dyDescent="0.25">
      <c r="B228" s="57"/>
      <c r="C228" s="21"/>
      <c r="D228" s="103"/>
      <c r="E228" s="103"/>
      <c r="F228" s="103"/>
      <c r="G228" s="103"/>
      <c r="H228" s="103"/>
      <c r="I228" s="103"/>
      <c r="J228" s="103"/>
      <c r="K228" s="103"/>
      <c r="L228" s="103"/>
      <c r="M228" s="22"/>
      <c r="N228" s="22"/>
      <c r="O228" s="1"/>
      <c r="P228" s="1"/>
      <c r="Q228" s="1"/>
      <c r="R228" s="1"/>
      <c r="S228" s="1"/>
      <c r="T228" s="1"/>
      <c r="U228" s="1"/>
      <c r="V228" s="1"/>
      <c r="W228" s="1"/>
      <c r="X228" s="1"/>
      <c r="Y228" s="1"/>
      <c r="Z228" s="1"/>
      <c r="AA228" s="1"/>
    </row>
    <row r="229" spans="2:27" x14ac:dyDescent="0.25">
      <c r="B229" s="57"/>
      <c r="C229" s="21"/>
      <c r="D229" s="103"/>
      <c r="E229" s="103"/>
      <c r="F229" s="103"/>
      <c r="G229" s="103"/>
      <c r="H229" s="103"/>
      <c r="I229" s="103"/>
      <c r="J229" s="103"/>
      <c r="K229" s="103"/>
      <c r="L229" s="103"/>
      <c r="M229" s="22"/>
      <c r="N229" s="22"/>
      <c r="O229" s="1"/>
      <c r="P229" s="1"/>
      <c r="Q229" s="1"/>
      <c r="R229" s="1"/>
      <c r="S229" s="1"/>
      <c r="T229" s="1"/>
      <c r="U229" s="1"/>
      <c r="V229" s="1"/>
      <c r="W229" s="1"/>
      <c r="X229" s="1"/>
      <c r="Y229" s="1"/>
      <c r="Z229" s="1"/>
      <c r="AA229" s="1"/>
    </row>
    <row r="230" spans="2:27" x14ac:dyDescent="0.25">
      <c r="B230" s="57"/>
      <c r="C230" s="21"/>
      <c r="D230" s="103"/>
      <c r="E230" s="103"/>
      <c r="F230" s="103"/>
      <c r="G230" s="103"/>
      <c r="H230" s="103"/>
      <c r="I230" s="103"/>
      <c r="J230" s="103"/>
      <c r="K230" s="103"/>
      <c r="L230" s="103"/>
      <c r="M230" s="22"/>
      <c r="N230" s="22"/>
      <c r="O230" s="1"/>
      <c r="P230" s="1"/>
      <c r="Q230" s="1"/>
      <c r="R230" s="1"/>
      <c r="S230" s="1"/>
      <c r="T230" s="1"/>
      <c r="U230" s="1"/>
      <c r="V230" s="1"/>
      <c r="W230" s="1"/>
      <c r="X230" s="1"/>
      <c r="Y230" s="1"/>
      <c r="Z230" s="1"/>
      <c r="AA230" s="1"/>
    </row>
    <row r="231" spans="2:27" x14ac:dyDescent="0.25">
      <c r="B231" s="57"/>
      <c r="C231" s="21"/>
      <c r="D231" s="103"/>
      <c r="E231" s="103"/>
      <c r="F231" s="103"/>
      <c r="G231" s="103"/>
      <c r="H231" s="103"/>
      <c r="I231" s="103"/>
      <c r="J231" s="103"/>
      <c r="K231" s="103"/>
      <c r="L231" s="103"/>
      <c r="M231" s="22"/>
      <c r="N231" s="22"/>
      <c r="O231" s="1"/>
      <c r="P231" s="1"/>
      <c r="Q231" s="1"/>
      <c r="R231" s="1"/>
      <c r="S231" s="1"/>
      <c r="T231" s="1"/>
      <c r="U231" s="1"/>
      <c r="V231" s="1"/>
      <c r="W231" s="1"/>
      <c r="X231" s="1"/>
      <c r="Y231" s="1"/>
      <c r="Z231" s="1"/>
      <c r="AA231" s="1"/>
    </row>
    <row r="232" spans="2:27" x14ac:dyDescent="0.25">
      <c r="B232" s="57"/>
      <c r="C232" s="21"/>
      <c r="D232" s="103"/>
      <c r="E232" s="103"/>
      <c r="F232" s="103"/>
      <c r="G232" s="103"/>
      <c r="H232" s="103"/>
      <c r="I232" s="103"/>
      <c r="J232" s="103"/>
      <c r="K232" s="103"/>
      <c r="L232" s="103"/>
      <c r="M232" s="22"/>
      <c r="N232" s="22"/>
      <c r="O232" s="1"/>
      <c r="P232" s="1"/>
      <c r="Q232" s="1"/>
      <c r="R232" s="1"/>
      <c r="S232" s="1"/>
      <c r="T232" s="1"/>
      <c r="U232" s="1"/>
      <c r="V232" s="1"/>
      <c r="W232" s="1"/>
      <c r="X232" s="1"/>
      <c r="Y232" s="1"/>
      <c r="Z232" s="1"/>
      <c r="AA232" s="1"/>
    </row>
    <row r="233" spans="2:27" x14ac:dyDescent="0.25">
      <c r="B233" s="57"/>
      <c r="C233" s="21"/>
      <c r="D233" s="103"/>
      <c r="E233" s="103"/>
      <c r="F233" s="103"/>
      <c r="G233" s="103"/>
      <c r="H233" s="103"/>
      <c r="I233" s="103"/>
      <c r="J233" s="103"/>
      <c r="K233" s="103"/>
      <c r="L233" s="103"/>
      <c r="M233" s="22"/>
      <c r="N233" s="22"/>
      <c r="O233" s="1"/>
      <c r="P233" s="1"/>
      <c r="Q233" s="1"/>
      <c r="R233" s="1"/>
      <c r="S233" s="1"/>
      <c r="T233" s="1"/>
      <c r="U233" s="1"/>
      <c r="V233" s="1"/>
      <c r="W233" s="1"/>
      <c r="X233" s="1"/>
      <c r="Y233" s="1"/>
      <c r="Z233" s="1"/>
      <c r="AA233" s="1"/>
    </row>
    <row r="234" spans="2:27" x14ac:dyDescent="0.25">
      <c r="B234" s="57"/>
      <c r="C234" s="21"/>
      <c r="D234" s="103"/>
      <c r="E234" s="103"/>
      <c r="F234" s="103"/>
      <c r="G234" s="103"/>
      <c r="H234" s="103"/>
      <c r="I234" s="103"/>
      <c r="J234" s="103"/>
      <c r="K234" s="103"/>
      <c r="L234" s="103"/>
      <c r="M234" s="22"/>
      <c r="N234" s="22"/>
      <c r="O234" s="1"/>
      <c r="P234" s="1"/>
      <c r="Q234" s="1"/>
      <c r="R234" s="1"/>
      <c r="S234" s="1"/>
      <c r="T234" s="1"/>
      <c r="U234" s="1"/>
      <c r="V234" s="1"/>
      <c r="W234" s="1"/>
      <c r="X234" s="1"/>
      <c r="Y234" s="1"/>
      <c r="Z234" s="1"/>
      <c r="AA234" s="1"/>
    </row>
    <row r="235" spans="2:27" x14ac:dyDescent="0.25">
      <c r="B235" s="57"/>
      <c r="C235" s="21"/>
      <c r="D235" s="103"/>
      <c r="E235" s="103"/>
      <c r="F235" s="103"/>
      <c r="G235" s="103"/>
      <c r="H235" s="103"/>
      <c r="I235" s="103"/>
      <c r="J235" s="103"/>
      <c r="K235" s="103"/>
      <c r="L235" s="103"/>
      <c r="M235" s="22"/>
      <c r="N235" s="22"/>
      <c r="O235" s="1"/>
      <c r="P235" s="1"/>
      <c r="Q235" s="1"/>
      <c r="R235" s="1"/>
      <c r="S235" s="1"/>
      <c r="T235" s="1"/>
      <c r="U235" s="1"/>
      <c r="V235" s="1"/>
      <c r="W235" s="1"/>
      <c r="X235" s="1"/>
      <c r="Y235" s="1"/>
      <c r="Z235" s="1"/>
      <c r="AA235" s="1"/>
    </row>
    <row r="236" spans="2:27" x14ac:dyDescent="0.25">
      <c r="B236" s="57"/>
      <c r="C236" s="21"/>
      <c r="D236" s="103"/>
      <c r="E236" s="103"/>
      <c r="F236" s="103"/>
      <c r="G236" s="103"/>
      <c r="H236" s="103"/>
      <c r="I236" s="103"/>
      <c r="J236" s="103"/>
      <c r="K236" s="103"/>
      <c r="L236" s="103"/>
      <c r="M236" s="22"/>
      <c r="N236" s="22"/>
      <c r="O236" s="1"/>
      <c r="P236" s="1"/>
      <c r="Q236" s="1"/>
      <c r="R236" s="1"/>
      <c r="S236" s="1"/>
      <c r="T236" s="1"/>
      <c r="U236" s="1"/>
      <c r="V236" s="1"/>
      <c r="W236" s="1"/>
      <c r="X236" s="1"/>
      <c r="Y236" s="1"/>
      <c r="Z236" s="1"/>
      <c r="AA236" s="1"/>
    </row>
    <row r="237" spans="2:27" x14ac:dyDescent="0.25">
      <c r="B237" s="57"/>
      <c r="C237" s="21"/>
      <c r="D237" s="103"/>
      <c r="E237" s="103"/>
      <c r="F237" s="103"/>
      <c r="G237" s="103"/>
      <c r="H237" s="103"/>
      <c r="I237" s="103"/>
      <c r="J237" s="103"/>
      <c r="K237" s="103"/>
      <c r="L237" s="103"/>
      <c r="M237" s="22"/>
      <c r="N237" s="22"/>
      <c r="O237" s="1"/>
      <c r="P237" s="1"/>
      <c r="Q237" s="1"/>
      <c r="R237" s="1"/>
      <c r="S237" s="1"/>
      <c r="T237" s="1"/>
      <c r="U237" s="1"/>
      <c r="V237" s="1"/>
      <c r="W237" s="1"/>
      <c r="X237" s="1"/>
      <c r="Y237" s="1"/>
      <c r="Z237" s="1"/>
      <c r="AA237" s="1"/>
    </row>
    <row r="238" spans="2:27" x14ac:dyDescent="0.25">
      <c r="B238" s="57"/>
      <c r="C238" s="21"/>
      <c r="D238" s="103"/>
      <c r="E238" s="103"/>
      <c r="F238" s="103"/>
      <c r="G238" s="103"/>
      <c r="H238" s="103"/>
      <c r="I238" s="103"/>
      <c r="J238" s="103"/>
      <c r="K238" s="103"/>
      <c r="L238" s="103"/>
      <c r="M238" s="22"/>
      <c r="N238" s="22"/>
      <c r="O238" s="1"/>
      <c r="P238" s="1"/>
      <c r="Q238" s="1"/>
      <c r="R238" s="1"/>
      <c r="S238" s="1"/>
      <c r="T238" s="1"/>
      <c r="U238" s="1"/>
      <c r="V238" s="1"/>
      <c r="W238" s="1"/>
      <c r="X238" s="1"/>
      <c r="Y238" s="1"/>
      <c r="Z238" s="1"/>
      <c r="AA238" s="1"/>
    </row>
    <row r="239" spans="2:27" x14ac:dyDescent="0.25">
      <c r="B239" s="57"/>
      <c r="C239" s="21"/>
      <c r="D239" s="103"/>
      <c r="E239" s="103"/>
      <c r="F239" s="103"/>
      <c r="G239" s="103"/>
      <c r="H239" s="103"/>
      <c r="I239" s="103"/>
      <c r="J239" s="103"/>
      <c r="K239" s="103"/>
      <c r="L239" s="103"/>
      <c r="M239" s="22"/>
      <c r="N239" s="22"/>
      <c r="O239" s="1"/>
      <c r="P239" s="1"/>
      <c r="Q239" s="1"/>
      <c r="R239" s="1"/>
      <c r="S239" s="1"/>
      <c r="T239" s="1"/>
      <c r="U239" s="1"/>
      <c r="V239" s="1"/>
      <c r="W239" s="1"/>
      <c r="X239" s="1"/>
      <c r="Y239" s="1"/>
      <c r="Z239" s="1"/>
      <c r="AA239" s="1"/>
    </row>
    <row r="240" spans="2:27" x14ac:dyDescent="0.25">
      <c r="B240" s="57"/>
      <c r="C240" s="21"/>
      <c r="D240" s="103"/>
      <c r="E240" s="103"/>
      <c r="F240" s="103"/>
      <c r="G240" s="103"/>
      <c r="H240" s="103"/>
      <c r="I240" s="103"/>
      <c r="J240" s="103"/>
      <c r="K240" s="103"/>
      <c r="L240" s="103"/>
      <c r="M240" s="22"/>
      <c r="N240" s="22"/>
      <c r="O240" s="1"/>
      <c r="P240" s="1"/>
      <c r="Q240" s="1"/>
      <c r="R240" s="1"/>
      <c r="S240" s="1"/>
      <c r="T240" s="1"/>
      <c r="U240" s="1"/>
      <c r="V240" s="1"/>
      <c r="W240" s="1"/>
      <c r="X240" s="1"/>
      <c r="Y240" s="1"/>
      <c r="Z240" s="1"/>
      <c r="AA240" s="1"/>
    </row>
    <row r="241" spans="2:27" x14ac:dyDescent="0.25">
      <c r="B241" s="57"/>
      <c r="C241" s="21"/>
      <c r="D241" s="103"/>
      <c r="E241" s="103"/>
      <c r="F241" s="103"/>
      <c r="G241" s="103"/>
      <c r="H241" s="103"/>
      <c r="I241" s="103"/>
      <c r="J241" s="103"/>
      <c r="K241" s="103"/>
      <c r="L241" s="103"/>
      <c r="M241" s="22"/>
      <c r="N241" s="22"/>
      <c r="O241" s="1"/>
      <c r="P241" s="1"/>
      <c r="Q241" s="1"/>
      <c r="R241" s="1"/>
      <c r="S241" s="1"/>
      <c r="T241" s="1"/>
      <c r="U241" s="1"/>
      <c r="V241" s="1"/>
      <c r="W241" s="1"/>
      <c r="X241" s="1"/>
      <c r="Y241" s="1"/>
      <c r="Z241" s="1"/>
      <c r="AA241" s="1"/>
    </row>
    <row r="242" spans="2:27" x14ac:dyDescent="0.25">
      <c r="B242" s="57"/>
      <c r="C242" s="21"/>
      <c r="D242" s="103"/>
      <c r="E242" s="103"/>
      <c r="F242" s="103"/>
      <c r="G242" s="103"/>
      <c r="H242" s="103"/>
      <c r="I242" s="103"/>
      <c r="J242" s="103"/>
      <c r="K242" s="103"/>
      <c r="L242" s="103"/>
      <c r="M242" s="22"/>
      <c r="N242" s="22"/>
      <c r="O242" s="1"/>
      <c r="P242" s="1"/>
      <c r="Q242" s="1"/>
      <c r="R242" s="1"/>
      <c r="S242" s="1"/>
      <c r="T242" s="1"/>
      <c r="U242" s="1"/>
      <c r="V242" s="1"/>
      <c r="W242" s="1"/>
      <c r="X242" s="1"/>
      <c r="Y242" s="1"/>
      <c r="Z242" s="1"/>
      <c r="AA242" s="1"/>
    </row>
    <row r="243" spans="2:27" x14ac:dyDescent="0.25">
      <c r="B243" s="57"/>
      <c r="C243" s="21"/>
      <c r="D243" s="103"/>
      <c r="E243" s="103"/>
      <c r="F243" s="103"/>
      <c r="G243" s="103"/>
      <c r="H243" s="103"/>
      <c r="I243" s="103"/>
      <c r="J243" s="103"/>
      <c r="K243" s="103"/>
      <c r="L243" s="103"/>
      <c r="M243" s="22"/>
      <c r="N243" s="22"/>
      <c r="O243" s="1"/>
      <c r="P243" s="1"/>
      <c r="Q243" s="1"/>
      <c r="R243" s="1"/>
      <c r="S243" s="1"/>
      <c r="T243" s="1"/>
      <c r="U243" s="1"/>
      <c r="V243" s="1"/>
      <c r="W243" s="1"/>
      <c r="X243" s="1"/>
      <c r="Y243" s="1"/>
      <c r="Z243" s="1"/>
      <c r="AA243" s="1"/>
    </row>
    <row r="244" spans="2:27" x14ac:dyDescent="0.25">
      <c r="B244" s="57"/>
      <c r="C244" s="21"/>
      <c r="D244" s="103"/>
      <c r="E244" s="103"/>
      <c r="F244" s="103"/>
      <c r="G244" s="103"/>
      <c r="H244" s="103"/>
      <c r="I244" s="103"/>
      <c r="J244" s="103"/>
      <c r="K244" s="103"/>
      <c r="L244" s="103"/>
      <c r="M244" s="22"/>
      <c r="N244" s="22"/>
      <c r="O244" s="1"/>
      <c r="P244" s="1"/>
      <c r="Q244" s="1"/>
      <c r="R244" s="1"/>
      <c r="S244" s="1"/>
      <c r="T244" s="1"/>
      <c r="U244" s="1"/>
      <c r="V244" s="1"/>
      <c r="W244" s="1"/>
      <c r="X244" s="1"/>
      <c r="Y244" s="1"/>
      <c r="Z244" s="1"/>
      <c r="AA244" s="1"/>
    </row>
    <row r="245" spans="2:27" x14ac:dyDescent="0.25">
      <c r="B245" s="57"/>
      <c r="C245" s="21"/>
      <c r="D245" s="103"/>
      <c r="E245" s="103"/>
      <c r="F245" s="103"/>
      <c r="G245" s="103"/>
      <c r="H245" s="103"/>
      <c r="I245" s="103"/>
      <c r="J245" s="103"/>
      <c r="K245" s="103"/>
      <c r="L245" s="103"/>
      <c r="M245" s="22"/>
      <c r="N245" s="22"/>
      <c r="O245" s="1"/>
      <c r="P245" s="1"/>
      <c r="Q245" s="1"/>
      <c r="R245" s="1"/>
      <c r="S245" s="1"/>
      <c r="T245" s="1"/>
      <c r="U245" s="1"/>
      <c r="V245" s="1"/>
      <c r="W245" s="1"/>
      <c r="X245" s="1"/>
      <c r="Y245" s="1"/>
      <c r="Z245" s="1"/>
      <c r="AA245" s="1"/>
    </row>
    <row r="246" spans="2:27" x14ac:dyDescent="0.25">
      <c r="B246" s="57"/>
      <c r="C246" s="21"/>
      <c r="D246" s="103"/>
      <c r="E246" s="103"/>
      <c r="F246" s="103"/>
      <c r="G246" s="103"/>
      <c r="H246" s="103"/>
      <c r="I246" s="103"/>
      <c r="J246" s="103"/>
      <c r="K246" s="103"/>
      <c r="L246" s="103"/>
      <c r="M246" s="22"/>
      <c r="N246" s="22"/>
      <c r="O246" s="1"/>
      <c r="P246" s="1"/>
      <c r="Q246" s="1"/>
      <c r="R246" s="1"/>
      <c r="S246" s="1"/>
      <c r="T246" s="1"/>
      <c r="U246" s="1"/>
      <c r="V246" s="1"/>
      <c r="W246" s="1"/>
      <c r="X246" s="1"/>
      <c r="Y246" s="1"/>
      <c r="Z246" s="1"/>
      <c r="AA246" s="1"/>
    </row>
    <row r="247" spans="2:27" x14ac:dyDescent="0.25">
      <c r="B247" s="57"/>
      <c r="C247" s="21"/>
      <c r="D247" s="103"/>
      <c r="E247" s="103"/>
      <c r="F247" s="103"/>
      <c r="G247" s="103"/>
      <c r="H247" s="103"/>
      <c r="I247" s="103"/>
      <c r="J247" s="103"/>
      <c r="K247" s="103"/>
      <c r="L247" s="103"/>
      <c r="M247" s="22"/>
      <c r="N247" s="22"/>
      <c r="O247" s="1"/>
      <c r="P247" s="1"/>
      <c r="Q247" s="1"/>
      <c r="R247" s="1"/>
      <c r="S247" s="1"/>
      <c r="T247" s="1"/>
      <c r="U247" s="1"/>
      <c r="V247" s="1"/>
      <c r="W247" s="1"/>
      <c r="X247" s="1"/>
      <c r="Y247" s="1"/>
      <c r="Z247" s="1"/>
      <c r="AA247" s="1"/>
    </row>
    <row r="248" spans="2:27" x14ac:dyDescent="0.25">
      <c r="B248" s="57"/>
      <c r="C248" s="21"/>
      <c r="D248" s="103"/>
      <c r="E248" s="103"/>
      <c r="F248" s="103"/>
      <c r="G248" s="103"/>
      <c r="H248" s="103"/>
      <c r="I248" s="103"/>
      <c r="J248" s="103"/>
      <c r="K248" s="103"/>
      <c r="L248" s="103"/>
      <c r="M248" s="22"/>
      <c r="N248" s="22"/>
      <c r="O248" s="1"/>
      <c r="P248" s="1"/>
      <c r="Q248" s="1"/>
      <c r="R248" s="1"/>
      <c r="S248" s="1"/>
      <c r="T248" s="1"/>
      <c r="U248" s="1"/>
      <c r="V248" s="1"/>
      <c r="W248" s="1"/>
      <c r="X248" s="1"/>
      <c r="Y248" s="1"/>
      <c r="Z248" s="1"/>
      <c r="AA248" s="1"/>
    </row>
    <row r="249" spans="2:27" x14ac:dyDescent="0.25">
      <c r="B249" s="57"/>
      <c r="C249" s="21"/>
      <c r="D249" s="103"/>
      <c r="E249" s="103"/>
      <c r="F249" s="103"/>
      <c r="G249" s="103"/>
      <c r="H249" s="103"/>
      <c r="I249" s="103"/>
      <c r="J249" s="103"/>
      <c r="K249" s="103"/>
      <c r="L249" s="103"/>
      <c r="M249" s="22"/>
      <c r="N249" s="22"/>
      <c r="O249" s="1"/>
      <c r="P249" s="1"/>
      <c r="Q249" s="1"/>
      <c r="R249" s="1"/>
      <c r="S249" s="1"/>
      <c r="T249" s="1"/>
      <c r="U249" s="1"/>
      <c r="V249" s="1"/>
      <c r="W249" s="1"/>
      <c r="X249" s="1"/>
      <c r="Y249" s="1"/>
      <c r="Z249" s="1"/>
      <c r="AA249" s="1"/>
    </row>
    <row r="250" spans="2:27" x14ac:dyDescent="0.25">
      <c r="B250" s="57"/>
      <c r="C250" s="21"/>
      <c r="D250" s="103"/>
      <c r="E250" s="103"/>
      <c r="F250" s="103"/>
      <c r="G250" s="103"/>
      <c r="H250" s="103"/>
      <c r="I250" s="103"/>
      <c r="J250" s="103"/>
      <c r="K250" s="103"/>
      <c r="L250" s="103"/>
      <c r="M250" s="22"/>
      <c r="N250" s="22"/>
      <c r="O250" s="1"/>
      <c r="P250" s="1"/>
      <c r="Q250" s="1"/>
      <c r="R250" s="1"/>
      <c r="S250" s="1"/>
      <c r="T250" s="1"/>
      <c r="U250" s="1"/>
      <c r="V250" s="1"/>
      <c r="W250" s="1"/>
      <c r="X250" s="1"/>
      <c r="Y250" s="1"/>
      <c r="Z250" s="1"/>
      <c r="AA250" s="1"/>
    </row>
    <row r="251" spans="2:27" x14ac:dyDescent="0.25">
      <c r="B251" s="57"/>
      <c r="C251" s="21"/>
      <c r="D251" s="103"/>
      <c r="E251" s="103"/>
      <c r="F251" s="103"/>
      <c r="G251" s="103"/>
      <c r="H251" s="103"/>
      <c r="I251" s="103"/>
      <c r="J251" s="103"/>
      <c r="K251" s="103"/>
      <c r="L251" s="103"/>
      <c r="M251" s="22"/>
      <c r="N251" s="22"/>
      <c r="O251" s="1"/>
      <c r="P251" s="1"/>
      <c r="Q251" s="1"/>
      <c r="R251" s="1"/>
      <c r="S251" s="1"/>
      <c r="T251" s="1"/>
      <c r="U251" s="1"/>
      <c r="V251" s="1"/>
      <c r="W251" s="1"/>
      <c r="X251" s="1"/>
      <c r="Y251" s="1"/>
      <c r="Z251" s="1"/>
      <c r="AA251" s="1"/>
    </row>
    <row r="252" spans="2:27" x14ac:dyDescent="0.25">
      <c r="B252" s="57"/>
      <c r="C252" s="21"/>
      <c r="D252" s="103"/>
      <c r="E252" s="103"/>
      <c r="F252" s="103"/>
      <c r="G252" s="103"/>
      <c r="H252" s="103"/>
      <c r="I252" s="103"/>
      <c r="J252" s="103"/>
      <c r="K252" s="103"/>
      <c r="L252" s="103"/>
      <c r="M252" s="22"/>
      <c r="N252" s="22"/>
      <c r="O252" s="1"/>
      <c r="P252" s="1"/>
      <c r="Q252" s="1"/>
      <c r="R252" s="1"/>
      <c r="S252" s="1"/>
      <c r="T252" s="1"/>
      <c r="U252" s="1"/>
      <c r="V252" s="1"/>
      <c r="W252" s="1"/>
      <c r="X252" s="1"/>
      <c r="Y252" s="1"/>
      <c r="Z252" s="1"/>
      <c r="AA252" s="1"/>
    </row>
    <row r="253" spans="2:27" x14ac:dyDescent="0.25">
      <c r="B253" s="57"/>
      <c r="C253" s="21"/>
      <c r="D253" s="103"/>
      <c r="E253" s="103"/>
      <c r="F253" s="103"/>
      <c r="G253" s="103"/>
      <c r="H253" s="103"/>
      <c r="I253" s="103"/>
      <c r="J253" s="103"/>
      <c r="K253" s="103"/>
      <c r="L253" s="103"/>
      <c r="M253" s="22"/>
      <c r="N253" s="22"/>
      <c r="O253" s="1"/>
      <c r="P253" s="1"/>
      <c r="Q253" s="1"/>
      <c r="R253" s="1"/>
      <c r="S253" s="1"/>
      <c r="T253" s="1"/>
      <c r="U253" s="1"/>
      <c r="V253" s="1"/>
      <c r="W253" s="1"/>
      <c r="X253" s="1"/>
      <c r="Y253" s="1"/>
      <c r="Z253" s="1"/>
      <c r="AA253" s="1"/>
    </row>
    <row r="254" spans="2:27" x14ac:dyDescent="0.25">
      <c r="B254" s="57"/>
      <c r="C254" s="21"/>
      <c r="D254" s="103"/>
      <c r="E254" s="103"/>
      <c r="F254" s="103"/>
      <c r="G254" s="103"/>
      <c r="H254" s="103"/>
      <c r="I254" s="103"/>
      <c r="J254" s="103"/>
      <c r="K254" s="103"/>
      <c r="L254" s="103"/>
      <c r="M254" s="22"/>
      <c r="N254" s="22"/>
      <c r="O254" s="1"/>
      <c r="P254" s="1"/>
      <c r="Q254" s="1"/>
      <c r="R254" s="1"/>
      <c r="S254" s="1"/>
      <c r="T254" s="1"/>
      <c r="U254" s="1"/>
      <c r="V254" s="1"/>
      <c r="W254" s="1"/>
      <c r="X254" s="1"/>
      <c r="Y254" s="1"/>
      <c r="Z254" s="1"/>
      <c r="AA254" s="1"/>
    </row>
    <row r="255" spans="2:27" x14ac:dyDescent="0.25">
      <c r="B255" s="57"/>
      <c r="C255" s="21"/>
      <c r="D255" s="103"/>
      <c r="E255" s="103"/>
      <c r="F255" s="103"/>
      <c r="G255" s="103"/>
      <c r="H255" s="103"/>
      <c r="I255" s="103"/>
      <c r="J255" s="103"/>
      <c r="K255" s="103"/>
      <c r="L255" s="103"/>
      <c r="M255" s="22"/>
      <c r="N255" s="22"/>
      <c r="O255" s="1"/>
      <c r="P255" s="1"/>
      <c r="Q255" s="1"/>
      <c r="R255" s="1"/>
      <c r="S255" s="1"/>
      <c r="T255" s="1"/>
      <c r="U255" s="1"/>
      <c r="V255" s="1"/>
      <c r="W255" s="1"/>
      <c r="X255" s="1"/>
      <c r="Y255" s="1"/>
      <c r="Z255" s="1"/>
      <c r="AA255" s="1"/>
    </row>
    <row r="256" spans="2:27" x14ac:dyDescent="0.25">
      <c r="B256" s="57"/>
      <c r="C256" s="21"/>
      <c r="D256" s="103"/>
      <c r="E256" s="103"/>
      <c r="F256" s="103"/>
      <c r="G256" s="103"/>
      <c r="H256" s="103"/>
      <c r="I256" s="103"/>
      <c r="J256" s="103"/>
      <c r="K256" s="103"/>
      <c r="L256" s="103"/>
      <c r="M256" s="22"/>
      <c r="N256" s="22"/>
      <c r="O256" s="1"/>
      <c r="P256" s="1"/>
      <c r="Q256" s="1"/>
      <c r="R256" s="1"/>
      <c r="S256" s="1"/>
      <c r="T256" s="1"/>
      <c r="U256" s="1"/>
      <c r="V256" s="1"/>
      <c r="W256" s="1"/>
      <c r="X256" s="1"/>
      <c r="Y256" s="1"/>
      <c r="Z256" s="1"/>
      <c r="AA256" s="1"/>
    </row>
    <row r="257" spans="2:27" x14ac:dyDescent="0.25">
      <c r="B257" s="57"/>
      <c r="C257" s="21"/>
      <c r="D257" s="103"/>
      <c r="E257" s="103"/>
      <c r="F257" s="103"/>
      <c r="G257" s="103"/>
      <c r="H257" s="103"/>
      <c r="I257" s="103"/>
      <c r="J257" s="103"/>
      <c r="K257" s="103"/>
      <c r="L257" s="103"/>
      <c r="M257" s="22"/>
      <c r="N257" s="22"/>
      <c r="O257" s="1"/>
      <c r="P257" s="1"/>
      <c r="Q257" s="1"/>
      <c r="R257" s="1"/>
      <c r="S257" s="1"/>
      <c r="T257" s="1"/>
      <c r="U257" s="1"/>
      <c r="V257" s="1"/>
      <c r="W257" s="1"/>
      <c r="X257" s="1"/>
      <c r="Y257" s="1"/>
      <c r="Z257" s="1"/>
      <c r="AA257" s="1"/>
    </row>
    <row r="258" spans="2:27" x14ac:dyDescent="0.25">
      <c r="B258" s="57"/>
      <c r="C258" s="21"/>
      <c r="D258" s="103"/>
      <c r="E258" s="103"/>
      <c r="F258" s="103"/>
      <c r="G258" s="103"/>
      <c r="H258" s="103"/>
      <c r="I258" s="103"/>
      <c r="J258" s="103"/>
      <c r="K258" s="103"/>
      <c r="L258" s="103"/>
      <c r="M258" s="22"/>
      <c r="N258" s="22"/>
      <c r="O258" s="1"/>
      <c r="P258" s="1"/>
      <c r="Q258" s="1"/>
      <c r="R258" s="1"/>
      <c r="S258" s="1"/>
      <c r="T258" s="1"/>
      <c r="U258" s="1"/>
      <c r="V258" s="1"/>
      <c r="W258" s="1"/>
      <c r="X258" s="1"/>
      <c r="Y258" s="1"/>
      <c r="Z258" s="1"/>
      <c r="AA258" s="1"/>
    </row>
    <row r="259" spans="2:27" x14ac:dyDescent="0.25">
      <c r="B259" s="57"/>
      <c r="C259" s="21"/>
      <c r="D259" s="103"/>
      <c r="E259" s="103"/>
      <c r="F259" s="103"/>
      <c r="G259" s="103"/>
      <c r="H259" s="103"/>
      <c r="I259" s="103"/>
      <c r="J259" s="103"/>
      <c r="K259" s="103"/>
      <c r="L259" s="103"/>
      <c r="M259" s="22"/>
      <c r="N259" s="22"/>
      <c r="O259" s="1"/>
      <c r="P259" s="1"/>
      <c r="Q259" s="1"/>
      <c r="R259" s="1"/>
      <c r="S259" s="1"/>
      <c r="T259" s="1"/>
      <c r="U259" s="1"/>
      <c r="V259" s="1"/>
      <c r="W259" s="1"/>
      <c r="X259" s="1"/>
      <c r="Y259" s="1"/>
      <c r="Z259" s="1"/>
      <c r="AA259" s="1"/>
    </row>
    <row r="260" spans="2:27" x14ac:dyDescent="0.25">
      <c r="B260" s="57"/>
      <c r="C260" s="21"/>
      <c r="D260" s="103"/>
      <c r="E260" s="103"/>
      <c r="F260" s="103"/>
      <c r="G260" s="103"/>
      <c r="H260" s="103"/>
      <c r="I260" s="103"/>
      <c r="J260" s="103"/>
      <c r="K260" s="103"/>
      <c r="L260" s="103"/>
      <c r="M260" s="22"/>
      <c r="N260" s="22"/>
      <c r="O260" s="1"/>
      <c r="P260" s="1"/>
      <c r="Q260" s="1"/>
      <c r="R260" s="1"/>
      <c r="S260" s="1"/>
      <c r="T260" s="1"/>
      <c r="U260" s="1"/>
      <c r="V260" s="1"/>
      <c r="W260" s="1"/>
      <c r="X260" s="1"/>
      <c r="Y260" s="1"/>
      <c r="Z260" s="1"/>
      <c r="AA260" s="1"/>
    </row>
    <row r="261" spans="2:27" x14ac:dyDescent="0.25">
      <c r="B261" s="57"/>
      <c r="C261" s="21"/>
      <c r="D261" s="103"/>
      <c r="E261" s="103"/>
      <c r="F261" s="103"/>
      <c r="G261" s="103"/>
      <c r="H261" s="103"/>
      <c r="I261" s="103"/>
      <c r="J261" s="103"/>
      <c r="K261" s="103"/>
      <c r="L261" s="103"/>
      <c r="M261" s="22"/>
      <c r="N261" s="22"/>
      <c r="O261" s="1"/>
      <c r="P261" s="1"/>
      <c r="Q261" s="1"/>
      <c r="R261" s="1"/>
      <c r="S261" s="1"/>
      <c r="T261" s="1"/>
      <c r="U261" s="1"/>
      <c r="V261" s="1"/>
      <c r="W261" s="1"/>
      <c r="X261" s="1"/>
      <c r="Y261" s="1"/>
      <c r="Z261" s="1"/>
      <c r="AA261" s="1"/>
    </row>
    <row r="262" spans="2:27" x14ac:dyDescent="0.25">
      <c r="B262" s="57"/>
      <c r="C262" s="21"/>
      <c r="D262" s="103"/>
      <c r="E262" s="103"/>
      <c r="F262" s="103"/>
      <c r="G262" s="103"/>
      <c r="H262" s="103"/>
      <c r="I262" s="103"/>
      <c r="J262" s="103"/>
      <c r="K262" s="103"/>
      <c r="L262" s="103"/>
      <c r="M262" s="22"/>
      <c r="N262" s="22"/>
      <c r="O262" s="1"/>
      <c r="P262" s="1"/>
      <c r="Q262" s="1"/>
      <c r="R262" s="1"/>
      <c r="S262" s="1"/>
      <c r="T262" s="1"/>
      <c r="U262" s="1"/>
      <c r="V262" s="1"/>
      <c r="W262" s="1"/>
      <c r="X262" s="1"/>
      <c r="Y262" s="1"/>
      <c r="Z262" s="1"/>
      <c r="AA262" s="1"/>
    </row>
    <row r="263" spans="2:27" x14ac:dyDescent="0.25">
      <c r="B263" s="57"/>
      <c r="C263" s="21"/>
      <c r="D263" s="103"/>
      <c r="E263" s="103"/>
      <c r="F263" s="103"/>
      <c r="G263" s="103"/>
      <c r="H263" s="103"/>
      <c r="I263" s="103"/>
      <c r="J263" s="103"/>
      <c r="K263" s="103"/>
      <c r="L263" s="103"/>
      <c r="M263" s="22"/>
      <c r="N263" s="22"/>
      <c r="O263" s="1"/>
      <c r="P263" s="1"/>
      <c r="Q263" s="1"/>
      <c r="R263" s="1"/>
      <c r="S263" s="1"/>
      <c r="T263" s="1"/>
      <c r="U263" s="1"/>
      <c r="V263" s="1"/>
      <c r="W263" s="1"/>
      <c r="X263" s="1"/>
      <c r="Y263" s="1"/>
      <c r="Z263" s="1"/>
      <c r="AA263" s="1"/>
    </row>
    <row r="264" spans="2:27" x14ac:dyDescent="0.25">
      <c r="B264" s="57"/>
      <c r="C264" s="21"/>
      <c r="D264" s="103"/>
      <c r="E264" s="103"/>
      <c r="F264" s="103"/>
      <c r="G264" s="103"/>
      <c r="H264" s="103"/>
      <c r="I264" s="103"/>
      <c r="J264" s="103"/>
      <c r="K264" s="103"/>
      <c r="L264" s="103"/>
      <c r="M264" s="22"/>
      <c r="N264" s="22"/>
      <c r="O264" s="1"/>
      <c r="P264" s="1"/>
      <c r="Q264" s="1"/>
      <c r="R264" s="1"/>
      <c r="S264" s="1"/>
      <c r="T264" s="1"/>
      <c r="U264" s="1"/>
      <c r="V264" s="1"/>
      <c r="W264" s="1"/>
      <c r="X264" s="1"/>
      <c r="Y264" s="1"/>
      <c r="Z264" s="1"/>
      <c r="AA264" s="1"/>
    </row>
    <row r="265" spans="2:27" x14ac:dyDescent="0.25">
      <c r="B265" s="57"/>
      <c r="C265" s="21"/>
      <c r="D265" s="103"/>
      <c r="E265" s="103"/>
      <c r="F265" s="103"/>
      <c r="G265" s="103"/>
      <c r="H265" s="103"/>
      <c r="I265" s="103"/>
      <c r="J265" s="103"/>
      <c r="K265" s="103"/>
      <c r="L265" s="103"/>
      <c r="M265" s="22"/>
      <c r="N265" s="22"/>
      <c r="O265" s="1"/>
      <c r="P265" s="1"/>
      <c r="Q265" s="1"/>
      <c r="R265" s="1"/>
      <c r="S265" s="1"/>
      <c r="T265" s="1"/>
      <c r="U265" s="1"/>
      <c r="V265" s="1"/>
      <c r="W265" s="1"/>
      <c r="X265" s="1"/>
      <c r="Y265" s="1"/>
      <c r="Z265" s="1"/>
      <c r="AA265" s="1"/>
    </row>
    <row r="266" spans="2:27" x14ac:dyDescent="0.25">
      <c r="B266" s="57"/>
      <c r="C266" s="21"/>
      <c r="D266" s="103"/>
      <c r="E266" s="103"/>
      <c r="F266" s="103"/>
      <c r="G266" s="103"/>
      <c r="H266" s="103"/>
      <c r="I266" s="103"/>
      <c r="J266" s="103"/>
      <c r="K266" s="103"/>
      <c r="L266" s="103"/>
      <c r="M266" s="22"/>
      <c r="N266" s="22"/>
      <c r="O266" s="1"/>
      <c r="P266" s="1"/>
      <c r="Q266" s="1"/>
      <c r="R266" s="1"/>
      <c r="S266" s="1"/>
      <c r="T266" s="1"/>
      <c r="U266" s="1"/>
      <c r="V266" s="1"/>
      <c r="W266" s="1"/>
      <c r="X266" s="1"/>
      <c r="Y266" s="1"/>
      <c r="Z266" s="1"/>
      <c r="AA266" s="1"/>
    </row>
    <row r="267" spans="2:27" x14ac:dyDescent="0.25">
      <c r="B267" s="57"/>
      <c r="C267" s="21"/>
      <c r="D267" s="103"/>
      <c r="E267" s="103"/>
      <c r="F267" s="103"/>
      <c r="G267" s="103"/>
      <c r="H267" s="103"/>
      <c r="I267" s="103"/>
      <c r="J267" s="103"/>
      <c r="K267" s="103"/>
      <c r="L267" s="103"/>
      <c r="M267" s="22"/>
      <c r="N267" s="22"/>
      <c r="O267" s="1"/>
      <c r="P267" s="1"/>
      <c r="Q267" s="1"/>
      <c r="R267" s="1"/>
      <c r="S267" s="1"/>
      <c r="T267" s="1"/>
      <c r="U267" s="1"/>
      <c r="V267" s="1"/>
      <c r="W267" s="1"/>
      <c r="X267" s="1"/>
      <c r="Y267" s="1"/>
      <c r="Z267" s="1"/>
      <c r="AA267" s="1"/>
    </row>
    <row r="268" spans="2:27" x14ac:dyDescent="0.25">
      <c r="B268" s="57"/>
      <c r="C268" s="21"/>
      <c r="D268" s="103"/>
      <c r="E268" s="103"/>
      <c r="F268" s="103"/>
      <c r="G268" s="103"/>
      <c r="H268" s="103"/>
      <c r="I268" s="103"/>
      <c r="J268" s="103"/>
      <c r="K268" s="103"/>
      <c r="L268" s="103"/>
      <c r="M268" s="22"/>
      <c r="N268" s="22"/>
      <c r="O268" s="1"/>
      <c r="P268" s="1"/>
      <c r="Q268" s="1"/>
      <c r="R268" s="1"/>
      <c r="S268" s="1"/>
      <c r="T268" s="1"/>
      <c r="U268" s="1"/>
      <c r="V268" s="1"/>
      <c r="W268" s="1"/>
      <c r="X268" s="1"/>
      <c r="Y268" s="1"/>
      <c r="Z268" s="1"/>
      <c r="AA268" s="1"/>
    </row>
    <row r="269" spans="2:27" x14ac:dyDescent="0.25">
      <c r="B269" s="57"/>
      <c r="C269" s="21"/>
      <c r="D269" s="103"/>
      <c r="E269" s="103"/>
      <c r="F269" s="103"/>
      <c r="G269" s="103"/>
      <c r="H269" s="103"/>
      <c r="I269" s="103"/>
      <c r="J269" s="103"/>
      <c r="K269" s="103"/>
      <c r="L269" s="103"/>
      <c r="M269" s="22"/>
      <c r="N269" s="22"/>
      <c r="O269" s="1"/>
      <c r="P269" s="1"/>
      <c r="Q269" s="1"/>
      <c r="R269" s="1"/>
      <c r="S269" s="1"/>
      <c r="T269" s="1"/>
      <c r="U269" s="1"/>
      <c r="V269" s="1"/>
      <c r="W269" s="1"/>
      <c r="X269" s="1"/>
      <c r="Y269" s="1"/>
      <c r="Z269" s="1"/>
      <c r="AA269" s="1"/>
    </row>
    <row r="270" spans="2:27" x14ac:dyDescent="0.25">
      <c r="B270" s="57"/>
      <c r="C270" s="21"/>
      <c r="D270" s="103"/>
      <c r="E270" s="103"/>
      <c r="F270" s="103"/>
      <c r="G270" s="103"/>
      <c r="H270" s="103"/>
      <c r="I270" s="103"/>
      <c r="J270" s="103"/>
      <c r="K270" s="103"/>
      <c r="L270" s="103"/>
      <c r="M270" s="22"/>
      <c r="N270" s="22"/>
      <c r="O270" s="1"/>
      <c r="P270" s="1"/>
      <c r="Q270" s="1"/>
      <c r="R270" s="1"/>
      <c r="S270" s="1"/>
      <c r="T270" s="1"/>
      <c r="U270" s="1"/>
      <c r="V270" s="1"/>
      <c r="W270" s="1"/>
      <c r="X270" s="1"/>
      <c r="Y270" s="1"/>
      <c r="Z270" s="1"/>
      <c r="AA270" s="1"/>
    </row>
    <row r="271" spans="2:27" x14ac:dyDescent="0.25">
      <c r="B271" s="57"/>
      <c r="C271" s="21"/>
      <c r="D271" s="103"/>
      <c r="E271" s="103"/>
      <c r="F271" s="103"/>
      <c r="G271" s="103"/>
      <c r="H271" s="103"/>
      <c r="I271" s="103"/>
      <c r="J271" s="103"/>
      <c r="K271" s="103"/>
      <c r="L271" s="103"/>
      <c r="M271" s="22"/>
      <c r="N271" s="22"/>
      <c r="O271" s="1"/>
      <c r="P271" s="1"/>
      <c r="Q271" s="1"/>
      <c r="R271" s="1"/>
      <c r="S271" s="1"/>
      <c r="T271" s="1"/>
      <c r="U271" s="1"/>
      <c r="V271" s="1"/>
      <c r="W271" s="1"/>
      <c r="X271" s="1"/>
      <c r="Y271" s="1"/>
      <c r="Z271" s="1"/>
      <c r="AA271" s="1"/>
    </row>
    <row r="272" spans="2:27" x14ac:dyDescent="0.25">
      <c r="B272" s="57"/>
      <c r="C272" s="21"/>
      <c r="D272" s="103"/>
      <c r="E272" s="103"/>
      <c r="F272" s="103"/>
      <c r="G272" s="103"/>
      <c r="H272" s="103"/>
      <c r="I272" s="103"/>
      <c r="J272" s="103"/>
      <c r="K272" s="103"/>
      <c r="L272" s="103"/>
      <c r="M272" s="22"/>
      <c r="N272" s="22"/>
      <c r="O272" s="1"/>
      <c r="P272" s="1"/>
      <c r="Q272" s="1"/>
      <c r="R272" s="1"/>
      <c r="S272" s="1"/>
      <c r="T272" s="1"/>
      <c r="U272" s="1"/>
      <c r="V272" s="1"/>
      <c r="W272" s="1"/>
      <c r="X272" s="1"/>
      <c r="Y272" s="1"/>
      <c r="Z272" s="1"/>
      <c r="AA272" s="1"/>
    </row>
    <row r="273" spans="2:27" x14ac:dyDescent="0.25">
      <c r="B273" s="57"/>
      <c r="C273" s="21"/>
      <c r="D273" s="103"/>
      <c r="E273" s="103"/>
      <c r="F273" s="103"/>
      <c r="G273" s="103"/>
      <c r="H273" s="103"/>
      <c r="I273" s="103"/>
      <c r="J273" s="103"/>
      <c r="K273" s="103"/>
      <c r="L273" s="103"/>
      <c r="M273" s="22"/>
      <c r="N273" s="22"/>
      <c r="O273" s="1"/>
      <c r="P273" s="1"/>
      <c r="Q273" s="1"/>
      <c r="R273" s="1"/>
      <c r="S273" s="1"/>
      <c r="T273" s="1"/>
      <c r="U273" s="1"/>
      <c r="V273" s="1"/>
      <c r="W273" s="1"/>
      <c r="X273" s="1"/>
      <c r="Y273" s="1"/>
      <c r="Z273" s="1"/>
      <c r="AA273" s="1"/>
    </row>
    <row r="274" spans="2:27" x14ac:dyDescent="0.25">
      <c r="B274" s="57"/>
      <c r="C274" s="21"/>
      <c r="D274" s="103"/>
      <c r="E274" s="103"/>
      <c r="F274" s="103"/>
      <c r="G274" s="103"/>
      <c r="H274" s="103"/>
      <c r="I274" s="103"/>
      <c r="J274" s="103"/>
      <c r="K274" s="103"/>
      <c r="L274" s="103"/>
      <c r="M274" s="22"/>
      <c r="N274" s="22"/>
      <c r="O274" s="1"/>
      <c r="P274" s="1"/>
      <c r="Q274" s="1"/>
      <c r="R274" s="1"/>
      <c r="S274" s="1"/>
      <c r="T274" s="1"/>
      <c r="U274" s="1"/>
      <c r="V274" s="1"/>
      <c r="W274" s="1"/>
      <c r="X274" s="1"/>
      <c r="Y274" s="1"/>
      <c r="Z274" s="1"/>
      <c r="AA274" s="1"/>
    </row>
    <row r="275" spans="2:27" x14ac:dyDescent="0.25">
      <c r="B275" s="57"/>
      <c r="C275" s="21"/>
      <c r="D275" s="103"/>
      <c r="E275" s="103"/>
      <c r="F275" s="103"/>
      <c r="G275" s="103"/>
      <c r="H275" s="103"/>
      <c r="I275" s="103"/>
      <c r="J275" s="103"/>
      <c r="K275" s="103"/>
      <c r="L275" s="103"/>
      <c r="M275" s="22"/>
      <c r="N275" s="22"/>
      <c r="O275" s="1"/>
      <c r="P275" s="1"/>
      <c r="Q275" s="1"/>
      <c r="R275" s="1"/>
      <c r="S275" s="1"/>
      <c r="T275" s="1"/>
      <c r="U275" s="1"/>
      <c r="V275" s="1"/>
      <c r="W275" s="1"/>
      <c r="X275" s="1"/>
      <c r="Y275" s="1"/>
      <c r="Z275" s="1"/>
      <c r="AA275" s="1"/>
    </row>
    <row r="276" spans="2:27" x14ac:dyDescent="0.25">
      <c r="B276" s="57"/>
      <c r="C276" s="21"/>
      <c r="D276" s="103"/>
      <c r="E276" s="103"/>
      <c r="F276" s="103"/>
      <c r="G276" s="103"/>
      <c r="H276" s="103"/>
      <c r="I276" s="103"/>
      <c r="J276" s="103"/>
      <c r="K276" s="103"/>
      <c r="L276" s="103"/>
      <c r="M276" s="22"/>
      <c r="N276" s="22"/>
      <c r="O276" s="1"/>
      <c r="P276" s="1"/>
      <c r="Q276" s="1"/>
      <c r="R276" s="1"/>
      <c r="S276" s="1"/>
      <c r="T276" s="1"/>
      <c r="U276" s="1"/>
      <c r="V276" s="1"/>
      <c r="W276" s="1"/>
      <c r="X276" s="1"/>
      <c r="Y276" s="1"/>
      <c r="Z276" s="1"/>
      <c r="AA276" s="1"/>
    </row>
    <row r="277" spans="2:27" x14ac:dyDescent="0.25">
      <c r="B277" s="57"/>
      <c r="C277" s="21"/>
      <c r="D277" s="103"/>
      <c r="E277" s="103"/>
      <c r="F277" s="103"/>
      <c r="G277" s="103"/>
      <c r="H277" s="103"/>
      <c r="I277" s="103"/>
      <c r="J277" s="103"/>
      <c r="K277" s="103"/>
      <c r="L277" s="103"/>
      <c r="M277" s="22"/>
      <c r="N277" s="22"/>
      <c r="O277" s="1"/>
      <c r="P277" s="1"/>
      <c r="Q277" s="1"/>
      <c r="R277" s="1"/>
      <c r="S277" s="1"/>
      <c r="T277" s="1"/>
      <c r="U277" s="1"/>
      <c r="V277" s="1"/>
      <c r="W277" s="1"/>
      <c r="X277" s="1"/>
      <c r="Y277" s="1"/>
      <c r="Z277" s="1"/>
      <c r="AA277" s="1"/>
    </row>
    <row r="278" spans="2:27" x14ac:dyDescent="0.25">
      <c r="B278" s="57"/>
      <c r="C278" s="21"/>
      <c r="D278" s="103"/>
      <c r="E278" s="103"/>
      <c r="F278" s="103"/>
      <c r="G278" s="103"/>
      <c r="H278" s="103"/>
      <c r="I278" s="103"/>
      <c r="J278" s="103"/>
      <c r="K278" s="103"/>
      <c r="L278" s="103"/>
      <c r="M278" s="22"/>
      <c r="N278" s="22"/>
      <c r="O278" s="1"/>
      <c r="P278" s="1"/>
      <c r="Q278" s="1"/>
      <c r="R278" s="1"/>
      <c r="S278" s="1"/>
      <c r="T278" s="1"/>
      <c r="U278" s="1"/>
      <c r="V278" s="1"/>
      <c r="W278" s="1"/>
      <c r="X278" s="1"/>
      <c r="Y278" s="1"/>
      <c r="Z278" s="1"/>
      <c r="AA278" s="1"/>
    </row>
    <row r="279" spans="2:27" x14ac:dyDescent="0.25">
      <c r="B279" s="57"/>
      <c r="C279" s="21"/>
      <c r="D279" s="103"/>
      <c r="E279" s="103"/>
      <c r="F279" s="103"/>
      <c r="G279" s="103"/>
      <c r="H279" s="103"/>
      <c r="I279" s="103"/>
      <c r="J279" s="103"/>
      <c r="K279" s="103"/>
      <c r="L279" s="103"/>
      <c r="M279" s="22"/>
      <c r="N279" s="22"/>
      <c r="O279" s="1"/>
      <c r="P279" s="1"/>
      <c r="Q279" s="1"/>
      <c r="R279" s="1"/>
      <c r="S279" s="1"/>
      <c r="T279" s="1"/>
      <c r="U279" s="1"/>
      <c r="V279" s="1"/>
      <c r="W279" s="1"/>
      <c r="X279" s="1"/>
      <c r="Y279" s="1"/>
      <c r="Z279" s="1"/>
      <c r="AA279" s="1"/>
    </row>
    <row r="280" spans="2:27" x14ac:dyDescent="0.25">
      <c r="B280" s="57"/>
      <c r="C280" s="21"/>
      <c r="D280" s="103"/>
      <c r="E280" s="103"/>
      <c r="F280" s="103"/>
      <c r="G280" s="103"/>
      <c r="H280" s="103"/>
      <c r="I280" s="103"/>
      <c r="J280" s="103"/>
      <c r="K280" s="103"/>
      <c r="L280" s="103"/>
      <c r="M280" s="22"/>
      <c r="N280" s="22"/>
      <c r="O280" s="1"/>
      <c r="P280" s="1"/>
      <c r="Q280" s="1"/>
      <c r="R280" s="1"/>
      <c r="S280" s="1"/>
      <c r="T280" s="1"/>
      <c r="U280" s="1"/>
      <c r="V280" s="1"/>
      <c r="W280" s="1"/>
      <c r="X280" s="1"/>
      <c r="Y280" s="1"/>
      <c r="Z280" s="1"/>
      <c r="AA280" s="1"/>
    </row>
    <row r="281" spans="2:27" x14ac:dyDescent="0.25">
      <c r="B281" s="57"/>
      <c r="C281" s="21"/>
      <c r="D281" s="103"/>
      <c r="E281" s="103"/>
      <c r="F281" s="103"/>
      <c r="G281" s="103"/>
      <c r="H281" s="103"/>
      <c r="I281" s="103"/>
      <c r="J281" s="103"/>
      <c r="K281" s="103"/>
      <c r="L281" s="103"/>
      <c r="M281" s="22"/>
      <c r="N281" s="22"/>
      <c r="O281" s="1"/>
      <c r="P281" s="1"/>
      <c r="Q281" s="1"/>
      <c r="R281" s="1"/>
      <c r="S281" s="1"/>
      <c r="T281" s="1"/>
      <c r="U281" s="1"/>
      <c r="V281" s="1"/>
      <c r="W281" s="1"/>
      <c r="X281" s="1"/>
      <c r="Y281" s="1"/>
      <c r="Z281" s="1"/>
      <c r="AA281" s="1"/>
    </row>
    <row r="282" spans="2:27" x14ac:dyDescent="0.25">
      <c r="B282" s="57"/>
      <c r="C282" s="21"/>
      <c r="D282" s="103"/>
      <c r="E282" s="103"/>
      <c r="F282" s="103"/>
      <c r="G282" s="103"/>
      <c r="H282" s="103"/>
      <c r="I282" s="103"/>
      <c r="J282" s="103"/>
      <c r="K282" s="103"/>
      <c r="L282" s="103"/>
      <c r="M282" s="22"/>
      <c r="N282" s="22"/>
      <c r="O282" s="1"/>
      <c r="P282" s="1"/>
      <c r="Q282" s="1"/>
      <c r="R282" s="1"/>
      <c r="S282" s="1"/>
      <c r="T282" s="1"/>
      <c r="U282" s="1"/>
      <c r="V282" s="1"/>
      <c r="W282" s="1"/>
      <c r="X282" s="1"/>
      <c r="Y282" s="1"/>
      <c r="Z282" s="1"/>
      <c r="AA282" s="1"/>
    </row>
    <row r="283" spans="2:27" x14ac:dyDescent="0.25">
      <c r="B283" s="57"/>
      <c r="C283" s="21"/>
      <c r="D283" s="103"/>
      <c r="E283" s="103"/>
      <c r="F283" s="103"/>
      <c r="G283" s="103"/>
      <c r="H283" s="103"/>
      <c r="I283" s="103"/>
      <c r="J283" s="103"/>
      <c r="K283" s="103"/>
      <c r="L283" s="103"/>
      <c r="M283" s="22"/>
      <c r="N283" s="22"/>
      <c r="O283" s="1"/>
      <c r="P283" s="1"/>
      <c r="Q283" s="1"/>
      <c r="R283" s="1"/>
      <c r="S283" s="1"/>
      <c r="T283" s="1"/>
      <c r="U283" s="1"/>
      <c r="V283" s="1"/>
      <c r="W283" s="1"/>
      <c r="X283" s="1"/>
      <c r="Y283" s="1"/>
      <c r="Z283" s="1"/>
      <c r="AA283" s="1"/>
    </row>
    <row r="284" spans="2:27" x14ac:dyDescent="0.25">
      <c r="B284" s="57"/>
      <c r="C284" s="21"/>
      <c r="D284" s="103"/>
      <c r="E284" s="103"/>
      <c r="F284" s="103"/>
      <c r="G284" s="103"/>
      <c r="H284" s="103"/>
      <c r="I284" s="103"/>
      <c r="J284" s="103"/>
      <c r="K284" s="103"/>
      <c r="L284" s="103"/>
      <c r="M284" s="22"/>
      <c r="N284" s="22"/>
      <c r="O284" s="1"/>
      <c r="P284" s="1"/>
      <c r="Q284" s="1"/>
      <c r="R284" s="1"/>
      <c r="S284" s="1"/>
      <c r="T284" s="1"/>
      <c r="U284" s="1"/>
      <c r="V284" s="1"/>
      <c r="W284" s="1"/>
      <c r="X284" s="1"/>
      <c r="Y284" s="1"/>
      <c r="Z284" s="1"/>
      <c r="AA284" s="1"/>
    </row>
    <row r="285" spans="2:27" x14ac:dyDescent="0.25">
      <c r="B285" s="57"/>
      <c r="C285" s="21"/>
      <c r="D285" s="103"/>
      <c r="E285" s="103"/>
      <c r="F285" s="103"/>
      <c r="G285" s="103"/>
      <c r="H285" s="103"/>
      <c r="I285" s="103"/>
      <c r="J285" s="103"/>
      <c r="K285" s="103"/>
      <c r="L285" s="103"/>
      <c r="M285" s="22"/>
      <c r="N285" s="22"/>
      <c r="O285" s="1"/>
      <c r="P285" s="1"/>
      <c r="Q285" s="1"/>
      <c r="R285" s="1"/>
      <c r="S285" s="1"/>
      <c r="T285" s="1"/>
      <c r="U285" s="1"/>
      <c r="V285" s="1"/>
      <c r="W285" s="1"/>
      <c r="X285" s="1"/>
      <c r="Y285" s="1"/>
      <c r="Z285" s="1"/>
      <c r="AA285" s="1"/>
    </row>
    <row r="286" spans="2:27" x14ac:dyDescent="0.25">
      <c r="B286" s="57"/>
      <c r="C286" s="21"/>
      <c r="D286" s="103"/>
      <c r="E286" s="103"/>
      <c r="F286" s="103"/>
      <c r="G286" s="103"/>
      <c r="H286" s="103"/>
      <c r="I286" s="103"/>
      <c r="J286" s="103"/>
      <c r="K286" s="103"/>
      <c r="L286" s="103"/>
      <c r="M286" s="22"/>
      <c r="N286" s="22"/>
      <c r="O286" s="1"/>
      <c r="P286" s="1"/>
      <c r="Q286" s="1"/>
      <c r="R286" s="1"/>
      <c r="S286" s="1"/>
      <c r="T286" s="1"/>
      <c r="U286" s="1"/>
      <c r="V286" s="1"/>
      <c r="W286" s="1"/>
      <c r="X286" s="1"/>
      <c r="Y286" s="1"/>
      <c r="Z286" s="1"/>
      <c r="AA286" s="1"/>
    </row>
    <row r="287" spans="2:27" x14ac:dyDescent="0.25">
      <c r="B287" s="57"/>
      <c r="C287" s="21"/>
      <c r="D287" s="103"/>
      <c r="E287" s="103"/>
      <c r="F287" s="103"/>
      <c r="G287" s="103"/>
      <c r="H287" s="103"/>
      <c r="I287" s="103"/>
      <c r="J287" s="103"/>
      <c r="K287" s="103"/>
      <c r="L287" s="103"/>
      <c r="M287" s="22"/>
      <c r="N287" s="22"/>
      <c r="O287" s="1"/>
      <c r="P287" s="1"/>
      <c r="Q287" s="1"/>
      <c r="R287" s="1"/>
      <c r="S287" s="1"/>
      <c r="T287" s="1"/>
      <c r="U287" s="1"/>
      <c r="V287" s="1"/>
      <c r="W287" s="1"/>
      <c r="X287" s="1"/>
      <c r="Y287" s="1"/>
      <c r="Z287" s="1"/>
      <c r="AA287" s="1"/>
    </row>
    <row r="288" spans="2:27" x14ac:dyDescent="0.25">
      <c r="B288" s="57"/>
      <c r="C288" s="21"/>
      <c r="D288" s="103"/>
      <c r="E288" s="103"/>
      <c r="F288" s="103"/>
      <c r="G288" s="103"/>
      <c r="H288" s="103"/>
      <c r="I288" s="103"/>
      <c r="J288" s="103"/>
      <c r="K288" s="103"/>
      <c r="L288" s="103"/>
      <c r="M288" s="22"/>
      <c r="N288" s="22"/>
      <c r="O288" s="1"/>
      <c r="P288" s="1"/>
      <c r="Q288" s="1"/>
      <c r="R288" s="1"/>
      <c r="S288" s="1"/>
      <c r="T288" s="1"/>
      <c r="U288" s="1"/>
      <c r="V288" s="1"/>
      <c r="W288" s="1"/>
      <c r="X288" s="1"/>
      <c r="Y288" s="1"/>
      <c r="Z288" s="1"/>
      <c r="AA288" s="1"/>
    </row>
    <row r="289" spans="2:27" x14ac:dyDescent="0.25">
      <c r="B289" s="57"/>
      <c r="C289" s="21"/>
      <c r="D289" s="103"/>
      <c r="E289" s="103"/>
      <c r="F289" s="103"/>
      <c r="G289" s="103"/>
      <c r="H289" s="103"/>
      <c r="I289" s="103"/>
      <c r="J289" s="103"/>
      <c r="K289" s="103"/>
      <c r="L289" s="103"/>
      <c r="M289" s="22"/>
      <c r="N289" s="22"/>
      <c r="O289" s="1"/>
      <c r="P289" s="1"/>
      <c r="Q289" s="1"/>
      <c r="R289" s="1"/>
      <c r="S289" s="1"/>
      <c r="T289" s="1"/>
      <c r="U289" s="1"/>
      <c r="V289" s="1"/>
      <c r="W289" s="1"/>
      <c r="X289" s="1"/>
      <c r="Y289" s="1"/>
      <c r="Z289" s="1"/>
      <c r="AA289" s="1"/>
    </row>
    <row r="290" spans="2:27" x14ac:dyDescent="0.25">
      <c r="B290" s="57"/>
      <c r="C290" s="21"/>
      <c r="D290" s="103"/>
      <c r="E290" s="103"/>
      <c r="F290" s="103"/>
      <c r="G290" s="103"/>
      <c r="H290" s="103"/>
      <c r="I290" s="103"/>
      <c r="J290" s="103"/>
      <c r="K290" s="103"/>
      <c r="L290" s="103"/>
      <c r="M290" s="22"/>
      <c r="N290" s="22"/>
      <c r="O290" s="1"/>
      <c r="P290" s="1"/>
      <c r="Q290" s="1"/>
      <c r="R290" s="1"/>
      <c r="S290" s="1"/>
      <c r="T290" s="1"/>
      <c r="U290" s="1"/>
      <c r="V290" s="1"/>
      <c r="W290" s="1"/>
      <c r="X290" s="1"/>
      <c r="Y290" s="1"/>
      <c r="Z290" s="1"/>
      <c r="AA290" s="1"/>
    </row>
    <row r="291" spans="2:27" x14ac:dyDescent="0.25">
      <c r="B291" s="57"/>
      <c r="C291" s="21"/>
      <c r="D291" s="103"/>
      <c r="E291" s="103"/>
      <c r="F291" s="103"/>
      <c r="G291" s="103"/>
      <c r="H291" s="103"/>
      <c r="I291" s="103"/>
      <c r="J291" s="103"/>
      <c r="K291" s="103"/>
      <c r="L291" s="103"/>
      <c r="M291" s="22"/>
      <c r="N291" s="22"/>
      <c r="O291" s="1"/>
      <c r="P291" s="1"/>
      <c r="Q291" s="1"/>
      <c r="R291" s="1"/>
      <c r="S291" s="1"/>
      <c r="T291" s="1"/>
      <c r="U291" s="1"/>
      <c r="V291" s="1"/>
      <c r="W291" s="1"/>
      <c r="X291" s="1"/>
      <c r="Y291" s="1"/>
      <c r="Z291" s="1"/>
      <c r="AA291" s="1"/>
    </row>
    <row r="292" spans="2:27" x14ac:dyDescent="0.25">
      <c r="B292" s="57"/>
      <c r="C292" s="21"/>
      <c r="D292" s="103"/>
      <c r="E292" s="103"/>
      <c r="F292" s="103"/>
      <c r="G292" s="103"/>
      <c r="H292" s="103"/>
      <c r="I292" s="103"/>
      <c r="J292" s="103"/>
      <c r="K292" s="103"/>
      <c r="L292" s="103"/>
      <c r="M292" s="22"/>
      <c r="N292" s="22"/>
      <c r="O292" s="1"/>
      <c r="P292" s="1"/>
      <c r="Q292" s="1"/>
      <c r="R292" s="1"/>
      <c r="S292" s="1"/>
      <c r="T292" s="1"/>
      <c r="U292" s="1"/>
      <c r="V292" s="1"/>
      <c r="W292" s="1"/>
      <c r="X292" s="1"/>
      <c r="Y292" s="1"/>
      <c r="Z292" s="1"/>
      <c r="AA292" s="1"/>
    </row>
    <row r="293" spans="2:27" x14ac:dyDescent="0.25">
      <c r="B293" s="57"/>
      <c r="C293" s="21"/>
      <c r="D293" s="103"/>
      <c r="E293" s="103"/>
      <c r="F293" s="103"/>
      <c r="G293" s="103"/>
      <c r="H293" s="103"/>
      <c r="I293" s="103"/>
      <c r="J293" s="103"/>
      <c r="K293" s="103"/>
      <c r="L293" s="103"/>
      <c r="M293" s="22"/>
      <c r="N293" s="22"/>
      <c r="O293" s="1"/>
      <c r="P293" s="1"/>
      <c r="Q293" s="1"/>
      <c r="R293" s="1"/>
      <c r="S293" s="1"/>
      <c r="T293" s="1"/>
      <c r="U293" s="1"/>
      <c r="V293" s="1"/>
      <c r="W293" s="1"/>
      <c r="X293" s="1"/>
      <c r="Y293" s="1"/>
      <c r="Z293" s="1"/>
      <c r="AA293" s="1"/>
    </row>
    <row r="294" spans="2:27" x14ac:dyDescent="0.25">
      <c r="B294" s="57"/>
      <c r="C294" s="21"/>
      <c r="D294" s="103"/>
      <c r="E294" s="103"/>
      <c r="F294" s="103"/>
      <c r="G294" s="103"/>
      <c r="H294" s="103"/>
      <c r="I294" s="103"/>
      <c r="J294" s="103"/>
      <c r="K294" s="103"/>
      <c r="L294" s="103"/>
      <c r="M294" s="22"/>
      <c r="N294" s="22"/>
      <c r="O294" s="1"/>
      <c r="P294" s="1"/>
      <c r="Q294" s="1"/>
      <c r="R294" s="1"/>
      <c r="S294" s="1"/>
      <c r="T294" s="1"/>
      <c r="U294" s="1"/>
      <c r="V294" s="1"/>
      <c r="W294" s="1"/>
      <c r="X294" s="1"/>
      <c r="Y294" s="1"/>
      <c r="Z294" s="1"/>
      <c r="AA294" s="1"/>
    </row>
    <row r="295" spans="2:27" x14ac:dyDescent="0.25">
      <c r="B295" s="57"/>
      <c r="C295" s="21"/>
      <c r="D295" s="103"/>
      <c r="E295" s="103"/>
      <c r="F295" s="103"/>
      <c r="G295" s="103"/>
      <c r="H295" s="103"/>
      <c r="I295" s="103"/>
      <c r="J295" s="103"/>
      <c r="K295" s="103"/>
      <c r="L295" s="103"/>
      <c r="M295" s="22"/>
      <c r="N295" s="22"/>
      <c r="O295" s="1"/>
      <c r="P295" s="1"/>
      <c r="Q295" s="1"/>
      <c r="R295" s="1"/>
      <c r="S295" s="1"/>
      <c r="T295" s="1"/>
      <c r="U295" s="1"/>
      <c r="V295" s="1"/>
      <c r="W295" s="1"/>
      <c r="X295" s="1"/>
      <c r="Y295" s="1"/>
      <c r="Z295" s="1"/>
      <c r="AA295" s="1"/>
    </row>
    <row r="296" spans="2:27" x14ac:dyDescent="0.25">
      <c r="B296" s="57"/>
      <c r="C296" s="21"/>
      <c r="D296" s="103"/>
      <c r="E296" s="103"/>
      <c r="F296" s="103"/>
      <c r="G296" s="103"/>
      <c r="H296" s="103"/>
      <c r="I296" s="103"/>
      <c r="J296" s="103"/>
      <c r="K296" s="103"/>
      <c r="L296" s="103"/>
      <c r="M296" s="22"/>
      <c r="N296" s="22"/>
      <c r="O296" s="1"/>
      <c r="P296" s="1"/>
      <c r="Q296" s="1"/>
      <c r="R296" s="1"/>
      <c r="S296" s="1"/>
      <c r="T296" s="1"/>
      <c r="U296" s="1"/>
      <c r="V296" s="1"/>
      <c r="W296" s="1"/>
      <c r="X296" s="1"/>
      <c r="Y296" s="1"/>
      <c r="Z296" s="1"/>
      <c r="AA296" s="1"/>
    </row>
    <row r="297" spans="2:27" x14ac:dyDescent="0.25">
      <c r="B297" s="57"/>
      <c r="C297" s="21"/>
      <c r="D297" s="103"/>
      <c r="E297" s="103"/>
      <c r="F297" s="103"/>
      <c r="G297" s="103"/>
      <c r="H297" s="103"/>
      <c r="I297" s="103"/>
      <c r="J297" s="103"/>
      <c r="K297" s="103"/>
      <c r="L297" s="103"/>
      <c r="M297" s="22"/>
      <c r="N297" s="22"/>
      <c r="O297" s="1"/>
      <c r="P297" s="1"/>
      <c r="Q297" s="1"/>
      <c r="R297" s="1"/>
      <c r="S297" s="1"/>
      <c r="T297" s="1"/>
      <c r="U297" s="1"/>
      <c r="V297" s="1"/>
      <c r="W297" s="1"/>
      <c r="X297" s="1"/>
      <c r="Y297" s="1"/>
      <c r="Z297" s="1"/>
      <c r="AA297" s="1"/>
    </row>
    <row r="298" spans="2:27" x14ac:dyDescent="0.25">
      <c r="B298" s="57"/>
      <c r="C298" s="21"/>
      <c r="D298" s="103"/>
      <c r="E298" s="103"/>
      <c r="F298" s="103"/>
      <c r="G298" s="103"/>
      <c r="H298" s="103"/>
      <c r="I298" s="103"/>
      <c r="J298" s="103"/>
      <c r="K298" s="103"/>
      <c r="L298" s="103"/>
      <c r="M298" s="22"/>
      <c r="N298" s="22"/>
      <c r="O298" s="1"/>
      <c r="P298" s="1"/>
      <c r="Q298" s="1"/>
      <c r="R298" s="1"/>
      <c r="S298" s="1"/>
      <c r="T298" s="1"/>
      <c r="U298" s="1"/>
      <c r="V298" s="1"/>
      <c r="W298" s="1"/>
      <c r="X298" s="1"/>
      <c r="Y298" s="1"/>
      <c r="Z298" s="1"/>
      <c r="AA298" s="1"/>
    </row>
    <row r="299" spans="2:27" x14ac:dyDescent="0.25">
      <c r="B299" s="57"/>
      <c r="C299" s="21"/>
      <c r="D299" s="103"/>
      <c r="E299" s="103"/>
      <c r="F299" s="103"/>
      <c r="G299" s="103"/>
      <c r="H299" s="103"/>
      <c r="I299" s="103"/>
      <c r="J299" s="103"/>
      <c r="K299" s="103"/>
      <c r="L299" s="103"/>
      <c r="M299" s="22"/>
      <c r="N299" s="22"/>
      <c r="O299" s="1"/>
      <c r="P299" s="1"/>
      <c r="Q299" s="1"/>
      <c r="R299" s="1"/>
      <c r="S299" s="1"/>
      <c r="T299" s="1"/>
      <c r="U299" s="1"/>
      <c r="V299" s="1"/>
      <c r="W299" s="1"/>
      <c r="X299" s="1"/>
      <c r="Y299" s="1"/>
      <c r="Z299" s="1"/>
      <c r="AA299" s="1"/>
    </row>
    <row r="300" spans="2:27" x14ac:dyDescent="0.25">
      <c r="B300" s="57"/>
      <c r="C300" s="21"/>
      <c r="D300" s="103"/>
      <c r="E300" s="103"/>
      <c r="F300" s="103"/>
      <c r="G300" s="103"/>
      <c r="H300" s="103"/>
      <c r="I300" s="103"/>
      <c r="J300" s="103"/>
      <c r="K300" s="103"/>
      <c r="L300" s="103"/>
      <c r="M300" s="22"/>
      <c r="N300" s="22"/>
      <c r="O300" s="1"/>
      <c r="P300" s="1"/>
      <c r="Q300" s="1"/>
      <c r="R300" s="1"/>
      <c r="S300" s="1"/>
      <c r="T300" s="1"/>
      <c r="U300" s="1"/>
      <c r="V300" s="1"/>
      <c r="W300" s="1"/>
      <c r="X300" s="1"/>
      <c r="Y300" s="1"/>
      <c r="Z300" s="1"/>
      <c r="AA300" s="1"/>
    </row>
    <row r="301" spans="2:27" x14ac:dyDescent="0.25">
      <c r="B301" s="57"/>
      <c r="C301" s="21"/>
      <c r="D301" s="103"/>
      <c r="E301" s="103"/>
      <c r="F301" s="103"/>
      <c r="G301" s="103"/>
      <c r="H301" s="103"/>
      <c r="I301" s="103"/>
      <c r="J301" s="103"/>
      <c r="K301" s="103"/>
      <c r="L301" s="103"/>
      <c r="M301" s="22"/>
      <c r="N301" s="22"/>
      <c r="O301" s="1"/>
      <c r="P301" s="1"/>
      <c r="Q301" s="1"/>
      <c r="R301" s="1"/>
      <c r="S301" s="1"/>
      <c r="T301" s="1"/>
      <c r="U301" s="1"/>
      <c r="V301" s="1"/>
      <c r="W301" s="1"/>
      <c r="X301" s="1"/>
      <c r="Y301" s="1"/>
      <c r="Z301" s="1"/>
      <c r="AA301" s="1"/>
    </row>
    <row r="302" spans="2:27" x14ac:dyDescent="0.25">
      <c r="B302" s="57"/>
      <c r="C302" s="21"/>
      <c r="D302" s="103"/>
      <c r="E302" s="103"/>
      <c r="F302" s="103"/>
      <c r="G302" s="103"/>
      <c r="H302" s="103"/>
      <c r="I302" s="103"/>
      <c r="J302" s="103"/>
      <c r="K302" s="103"/>
      <c r="L302" s="103"/>
      <c r="M302" s="22"/>
      <c r="N302" s="22"/>
      <c r="O302" s="1"/>
      <c r="P302" s="1"/>
      <c r="Q302" s="1"/>
      <c r="R302" s="1"/>
      <c r="S302" s="1"/>
      <c r="T302" s="1"/>
      <c r="U302" s="1"/>
      <c r="V302" s="1"/>
      <c r="W302" s="1"/>
      <c r="X302" s="1"/>
      <c r="Y302" s="1"/>
      <c r="Z302" s="1"/>
      <c r="AA302" s="1"/>
    </row>
    <row r="303" spans="2:27" x14ac:dyDescent="0.25">
      <c r="B303" s="57"/>
      <c r="C303" s="21"/>
      <c r="D303" s="103"/>
      <c r="E303" s="103"/>
      <c r="F303" s="103"/>
      <c r="G303" s="103"/>
      <c r="H303" s="103"/>
      <c r="I303" s="103"/>
      <c r="J303" s="103"/>
      <c r="K303" s="103"/>
      <c r="L303" s="103"/>
      <c r="M303" s="22"/>
      <c r="N303" s="22"/>
      <c r="O303" s="1"/>
      <c r="P303" s="1"/>
      <c r="Q303" s="1"/>
      <c r="R303" s="1"/>
      <c r="S303" s="1"/>
      <c r="T303" s="1"/>
      <c r="U303" s="1"/>
      <c r="V303" s="1"/>
      <c r="W303" s="1"/>
      <c r="X303" s="1"/>
      <c r="Y303" s="1"/>
      <c r="Z303" s="1"/>
      <c r="AA303" s="1"/>
    </row>
    <row r="304" spans="2:27" x14ac:dyDescent="0.25">
      <c r="B304" s="57"/>
      <c r="C304" s="21"/>
      <c r="D304" s="103"/>
      <c r="E304" s="103"/>
      <c r="F304" s="103"/>
      <c r="G304" s="103"/>
      <c r="H304" s="103"/>
      <c r="I304" s="103"/>
      <c r="J304" s="103"/>
      <c r="K304" s="103"/>
      <c r="L304" s="103"/>
      <c r="M304" s="22"/>
      <c r="N304" s="22"/>
      <c r="O304" s="1"/>
      <c r="P304" s="1"/>
      <c r="Q304" s="1"/>
      <c r="R304" s="1"/>
      <c r="S304" s="1"/>
      <c r="T304" s="1"/>
      <c r="U304" s="1"/>
      <c r="V304" s="1"/>
      <c r="W304" s="1"/>
      <c r="X304" s="1"/>
      <c r="Y304" s="1"/>
      <c r="Z304" s="1"/>
      <c r="AA304" s="1"/>
    </row>
    <row r="305" spans="2:27" x14ac:dyDescent="0.25">
      <c r="B305" s="57"/>
      <c r="C305" s="21"/>
      <c r="D305" s="103"/>
      <c r="E305" s="103"/>
      <c r="F305" s="103"/>
      <c r="G305" s="103"/>
      <c r="H305" s="103"/>
      <c r="I305" s="103"/>
      <c r="J305" s="103"/>
      <c r="K305" s="103"/>
      <c r="L305" s="103"/>
      <c r="M305" s="22"/>
      <c r="N305" s="22"/>
      <c r="O305" s="1"/>
      <c r="P305" s="1"/>
      <c r="Q305" s="1"/>
      <c r="R305" s="1"/>
      <c r="S305" s="1"/>
      <c r="T305" s="1"/>
      <c r="U305" s="1"/>
      <c r="V305" s="1"/>
      <c r="W305" s="1"/>
      <c r="X305" s="1"/>
      <c r="Y305" s="1"/>
      <c r="Z305" s="1"/>
      <c r="AA305" s="1"/>
    </row>
    <row r="306" spans="2:27" x14ac:dyDescent="0.25">
      <c r="B306" s="57"/>
      <c r="C306" s="21"/>
      <c r="D306" s="103"/>
      <c r="E306" s="103"/>
      <c r="F306" s="103"/>
      <c r="G306" s="103"/>
      <c r="H306" s="103"/>
      <c r="I306" s="103"/>
      <c r="J306" s="103"/>
      <c r="K306" s="103"/>
      <c r="L306" s="103"/>
      <c r="M306" s="22"/>
      <c r="N306" s="22"/>
      <c r="O306" s="1"/>
      <c r="P306" s="1"/>
      <c r="Q306" s="1"/>
      <c r="R306" s="1"/>
      <c r="S306" s="1"/>
      <c r="T306" s="1"/>
      <c r="U306" s="1"/>
      <c r="V306" s="1"/>
      <c r="W306" s="1"/>
      <c r="X306" s="1"/>
      <c r="Y306" s="1"/>
      <c r="Z306" s="1"/>
      <c r="AA306" s="1"/>
    </row>
    <row r="307" spans="2:27" x14ac:dyDescent="0.25">
      <c r="B307" s="57"/>
      <c r="C307" s="21"/>
      <c r="D307" s="103"/>
      <c r="E307" s="103"/>
      <c r="F307" s="103"/>
      <c r="G307" s="103"/>
      <c r="H307" s="103"/>
      <c r="I307" s="103"/>
      <c r="J307" s="103"/>
      <c r="K307" s="103"/>
      <c r="L307" s="103"/>
      <c r="M307" s="22"/>
      <c r="N307" s="22"/>
      <c r="O307" s="1"/>
      <c r="P307" s="1"/>
      <c r="Q307" s="1"/>
      <c r="R307" s="1"/>
      <c r="S307" s="1"/>
      <c r="T307" s="1"/>
      <c r="U307" s="1"/>
      <c r="V307" s="1"/>
      <c r="W307" s="1"/>
      <c r="X307" s="1"/>
      <c r="Y307" s="1"/>
      <c r="Z307" s="1"/>
      <c r="AA307" s="1"/>
    </row>
    <row r="308" spans="2:27" x14ac:dyDescent="0.25">
      <c r="B308" s="57"/>
      <c r="C308" s="21"/>
      <c r="D308" s="103"/>
      <c r="E308" s="103"/>
      <c r="F308" s="103"/>
      <c r="G308" s="103"/>
      <c r="H308" s="103"/>
      <c r="I308" s="103"/>
      <c r="J308" s="103"/>
      <c r="K308" s="103"/>
      <c r="L308" s="103"/>
      <c r="M308" s="22"/>
      <c r="N308" s="22"/>
      <c r="O308" s="1"/>
      <c r="P308" s="1"/>
      <c r="Q308" s="1"/>
      <c r="R308" s="1"/>
      <c r="S308" s="1"/>
      <c r="T308" s="1"/>
      <c r="U308" s="1"/>
      <c r="V308" s="1"/>
      <c r="W308" s="1"/>
      <c r="X308" s="1"/>
      <c r="Y308" s="1"/>
      <c r="Z308" s="1"/>
      <c r="AA308" s="1"/>
    </row>
    <row r="309" spans="2:27" x14ac:dyDescent="0.25">
      <c r="B309" s="57"/>
      <c r="C309" s="21"/>
      <c r="D309" s="103"/>
      <c r="E309" s="103"/>
      <c r="F309" s="103"/>
      <c r="G309" s="103"/>
      <c r="H309" s="103"/>
      <c r="I309" s="103"/>
      <c r="J309" s="103"/>
      <c r="K309" s="103"/>
      <c r="L309" s="103"/>
      <c r="M309" s="22"/>
      <c r="N309" s="22"/>
      <c r="O309" s="1"/>
      <c r="P309" s="1"/>
      <c r="Q309" s="1"/>
      <c r="R309" s="1"/>
      <c r="S309" s="1"/>
      <c r="T309" s="1"/>
      <c r="U309" s="1"/>
      <c r="V309" s="1"/>
      <c r="W309" s="1"/>
      <c r="X309" s="1"/>
      <c r="Y309" s="1"/>
      <c r="Z309" s="1"/>
      <c r="AA309" s="1"/>
    </row>
    <row r="310" spans="2:27" x14ac:dyDescent="0.25">
      <c r="B310" s="57"/>
      <c r="C310" s="21"/>
      <c r="D310" s="103"/>
      <c r="E310" s="103"/>
      <c r="F310" s="103"/>
      <c r="G310" s="103"/>
      <c r="H310" s="103"/>
      <c r="I310" s="103"/>
      <c r="J310" s="103"/>
      <c r="K310" s="103"/>
      <c r="L310" s="103"/>
      <c r="M310" s="22"/>
      <c r="N310" s="22"/>
      <c r="O310" s="1"/>
      <c r="P310" s="1"/>
      <c r="Q310" s="1"/>
      <c r="R310" s="1"/>
      <c r="S310" s="1"/>
      <c r="T310" s="1"/>
      <c r="U310" s="1"/>
      <c r="V310" s="1"/>
      <c r="W310" s="1"/>
      <c r="X310" s="1"/>
      <c r="Y310" s="1"/>
      <c r="Z310" s="1"/>
      <c r="AA310" s="1"/>
    </row>
    <row r="311" spans="2:27" x14ac:dyDescent="0.25">
      <c r="B311" s="57"/>
      <c r="C311" s="21"/>
      <c r="D311" s="103"/>
      <c r="E311" s="103"/>
      <c r="F311" s="103"/>
      <c r="G311" s="103"/>
      <c r="H311" s="103"/>
      <c r="I311" s="103"/>
      <c r="J311" s="103"/>
      <c r="K311" s="103"/>
      <c r="L311" s="103"/>
      <c r="M311" s="22"/>
      <c r="N311" s="22"/>
      <c r="O311" s="1"/>
      <c r="P311" s="1"/>
      <c r="Q311" s="1"/>
      <c r="R311" s="1"/>
      <c r="S311" s="1"/>
      <c r="T311" s="1"/>
      <c r="U311" s="1"/>
      <c r="V311" s="1"/>
      <c r="W311" s="1"/>
      <c r="X311" s="1"/>
      <c r="Y311" s="1"/>
      <c r="Z311" s="1"/>
      <c r="AA311" s="1"/>
    </row>
    <row r="312" spans="2:27" x14ac:dyDescent="0.25">
      <c r="B312" s="42" t="s">
        <v>32</v>
      </c>
      <c r="C312" s="58">
        <f>SUMIF($B$12:$B$311,$B$312,$N$12:$N$311)</f>
        <v>0</v>
      </c>
      <c r="D312" s="42">
        <f>SUBTOTAL(103,D12:L311)</f>
        <v>0</v>
      </c>
    </row>
    <row r="313" spans="2:27" x14ac:dyDescent="0.25">
      <c r="B313" s="42" t="s">
        <v>33</v>
      </c>
      <c r="C313" s="58">
        <f>SUMIF($B$12:$B$311,$B$313,$M$12:$M$311)</f>
        <v>0</v>
      </c>
    </row>
    <row r="314" spans="2:27" x14ac:dyDescent="0.25">
      <c r="B314" s="42" t="s">
        <v>34</v>
      </c>
      <c r="C314" s="58">
        <f>SUMIF($B$12:$B$311,$B$314,$M$12:$M$311)</f>
        <v>0</v>
      </c>
    </row>
    <row r="315" spans="2:27" x14ac:dyDescent="0.25">
      <c r="B315" s="42" t="s">
        <v>35</v>
      </c>
      <c r="C315" s="58">
        <f>SUMIF($B$12:$B$311,$B$315,$M$12:$M$311)</f>
        <v>0</v>
      </c>
    </row>
    <row r="316" spans="2:27" x14ac:dyDescent="0.25">
      <c r="B316" s="42" t="s">
        <v>39</v>
      </c>
      <c r="C316" s="58">
        <f>SUMIF($B$12:$B$311,$B$316,$M$12:$M$311)</f>
        <v>0</v>
      </c>
    </row>
    <row r="317" spans="2:27" x14ac:dyDescent="0.25">
      <c r="B317" s="42" t="s">
        <v>37</v>
      </c>
      <c r="C317" s="58">
        <f>SUMIF($B$12:$B$311,$B$317,$M$12:$M$311)</f>
        <v>0</v>
      </c>
    </row>
    <row r="318" spans="2:27" x14ac:dyDescent="0.25">
      <c r="B318" s="42" t="s">
        <v>36</v>
      </c>
      <c r="C318" s="58">
        <f>SUMIF($B$12:$B$311,$B$318,$M$12:$M$311)</f>
        <v>0</v>
      </c>
    </row>
    <row r="319" spans="2:27" x14ac:dyDescent="0.25">
      <c r="B319" s="42" t="s">
        <v>38</v>
      </c>
      <c r="C319" s="58">
        <f>SUMIF($B$12:$B$311,$B$319,$M$12:$M$311)</f>
        <v>0</v>
      </c>
    </row>
    <row r="320" spans="2:27" x14ac:dyDescent="0.25">
      <c r="B320" s="42" t="s">
        <v>18</v>
      </c>
      <c r="C320" s="58">
        <f>SUMIF($B$12:$B$311,$B$320,$M$12:$M$311)</f>
        <v>0</v>
      </c>
    </row>
  </sheetData>
  <sheetProtection algorithmName="SHA-512" hashValue="xqXdXe9O6XdHU1j64IUs+1DvVmE6wteLTXUtUXlE4F00NQzar44HqFlwMY27sCf2C9Ya//ztBBt9V6aOSQiciw==" saltValue="znA6p018d35ldcQq8Pblaw==" spinCount="100000" sheet="1" objects="1" scenarios="1" selectLockedCells="1" sort="0" autoFilter="0"/>
  <autoFilter ref="B11:N311" xr:uid="{076ED526-756A-40E1-9BAD-39C20D268F3F}">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02">
    <mergeCell ref="D16:L16"/>
    <mergeCell ref="D17:L17"/>
    <mergeCell ref="D18:L18"/>
    <mergeCell ref="D19:L19"/>
    <mergeCell ref="D20:L20"/>
    <mergeCell ref="D21:L21"/>
    <mergeCell ref="H9:L9"/>
    <mergeCell ref="D11:L11"/>
    <mergeCell ref="D12:L12"/>
    <mergeCell ref="D13:L13"/>
    <mergeCell ref="D14:L14"/>
    <mergeCell ref="D15:L15"/>
    <mergeCell ref="D28:L28"/>
    <mergeCell ref="D29:L29"/>
    <mergeCell ref="D30:L30"/>
    <mergeCell ref="D31:L31"/>
    <mergeCell ref="D32:L32"/>
    <mergeCell ref="D33:L33"/>
    <mergeCell ref="D22:L22"/>
    <mergeCell ref="D23:L23"/>
    <mergeCell ref="D24:L24"/>
    <mergeCell ref="D25:L25"/>
    <mergeCell ref="D26:L26"/>
    <mergeCell ref="D27:L27"/>
    <mergeCell ref="D40:L40"/>
    <mergeCell ref="D41:L41"/>
    <mergeCell ref="D42:L42"/>
    <mergeCell ref="D43:L43"/>
    <mergeCell ref="D44:L44"/>
    <mergeCell ref="D45:L45"/>
    <mergeCell ref="D34:L34"/>
    <mergeCell ref="D35:L35"/>
    <mergeCell ref="D36:L36"/>
    <mergeCell ref="D37:L37"/>
    <mergeCell ref="D38:L38"/>
    <mergeCell ref="D39:L39"/>
    <mergeCell ref="D52:L52"/>
    <mergeCell ref="D53:L53"/>
    <mergeCell ref="D54:L54"/>
    <mergeCell ref="D55:L55"/>
    <mergeCell ref="D56:L56"/>
    <mergeCell ref="D57:L57"/>
    <mergeCell ref="D46:L46"/>
    <mergeCell ref="D47:L47"/>
    <mergeCell ref="D48:L48"/>
    <mergeCell ref="D49:L49"/>
    <mergeCell ref="D50:L50"/>
    <mergeCell ref="D51:L51"/>
    <mergeCell ref="D64:L64"/>
    <mergeCell ref="D65:L65"/>
    <mergeCell ref="D66:L66"/>
    <mergeCell ref="D67:L67"/>
    <mergeCell ref="D68:L68"/>
    <mergeCell ref="D69:L69"/>
    <mergeCell ref="D58:L58"/>
    <mergeCell ref="D59:L59"/>
    <mergeCell ref="D60:L60"/>
    <mergeCell ref="D61:L61"/>
    <mergeCell ref="D62:L62"/>
    <mergeCell ref="D63:L63"/>
    <mergeCell ref="D76:L76"/>
    <mergeCell ref="D77:L77"/>
    <mergeCell ref="D78:L78"/>
    <mergeCell ref="D79:L79"/>
    <mergeCell ref="D80:L80"/>
    <mergeCell ref="D81:L81"/>
    <mergeCell ref="D70:L70"/>
    <mergeCell ref="D71:L71"/>
    <mergeCell ref="D72:L72"/>
    <mergeCell ref="D73:L73"/>
    <mergeCell ref="D74:L74"/>
    <mergeCell ref="D75:L75"/>
    <mergeCell ref="D88:L88"/>
    <mergeCell ref="D89:L89"/>
    <mergeCell ref="D90:L90"/>
    <mergeCell ref="D91:L91"/>
    <mergeCell ref="D92:L92"/>
    <mergeCell ref="D93:L93"/>
    <mergeCell ref="D82:L82"/>
    <mergeCell ref="D83:L83"/>
    <mergeCell ref="D84:L84"/>
    <mergeCell ref="D85:L85"/>
    <mergeCell ref="D86:L86"/>
    <mergeCell ref="D87:L87"/>
    <mergeCell ref="D100:L100"/>
    <mergeCell ref="D101:L101"/>
    <mergeCell ref="D102:L102"/>
    <mergeCell ref="D103:L103"/>
    <mergeCell ref="D104:L104"/>
    <mergeCell ref="D105:L105"/>
    <mergeCell ref="D94:L94"/>
    <mergeCell ref="D95:L95"/>
    <mergeCell ref="D96:L96"/>
    <mergeCell ref="D97:L97"/>
    <mergeCell ref="D98:L98"/>
    <mergeCell ref="D99:L99"/>
    <mergeCell ref="D112:L112"/>
    <mergeCell ref="D113:L113"/>
    <mergeCell ref="D114:L114"/>
    <mergeCell ref="D115:L115"/>
    <mergeCell ref="D116:L116"/>
    <mergeCell ref="D117:L117"/>
    <mergeCell ref="D106:L106"/>
    <mergeCell ref="D107:L107"/>
    <mergeCell ref="D108:L108"/>
    <mergeCell ref="D109:L109"/>
    <mergeCell ref="D110:L110"/>
    <mergeCell ref="D111:L111"/>
    <mergeCell ref="D124:L124"/>
    <mergeCell ref="D125:L125"/>
    <mergeCell ref="D126:L126"/>
    <mergeCell ref="D127:L127"/>
    <mergeCell ref="D128:L128"/>
    <mergeCell ref="D129:L129"/>
    <mergeCell ref="D118:L118"/>
    <mergeCell ref="D119:L119"/>
    <mergeCell ref="D120:L120"/>
    <mergeCell ref="D121:L121"/>
    <mergeCell ref="D122:L122"/>
    <mergeCell ref="D123:L123"/>
    <mergeCell ref="D136:L136"/>
    <mergeCell ref="D137:L137"/>
    <mergeCell ref="D138:L138"/>
    <mergeCell ref="D139:L139"/>
    <mergeCell ref="D140:L140"/>
    <mergeCell ref="D141:L141"/>
    <mergeCell ref="D130:L130"/>
    <mergeCell ref="D131:L131"/>
    <mergeCell ref="D132:L132"/>
    <mergeCell ref="D133:L133"/>
    <mergeCell ref="D134:L134"/>
    <mergeCell ref="D135:L135"/>
    <mergeCell ref="D148:L148"/>
    <mergeCell ref="D149:L149"/>
    <mergeCell ref="D150:L150"/>
    <mergeCell ref="D151:L151"/>
    <mergeCell ref="D152:L152"/>
    <mergeCell ref="D153:L153"/>
    <mergeCell ref="D142:L142"/>
    <mergeCell ref="D143:L143"/>
    <mergeCell ref="D144:L144"/>
    <mergeCell ref="D145:L145"/>
    <mergeCell ref="D146:L146"/>
    <mergeCell ref="D147:L147"/>
    <mergeCell ref="D160:L160"/>
    <mergeCell ref="D161:L161"/>
    <mergeCell ref="D162:L162"/>
    <mergeCell ref="D163:L163"/>
    <mergeCell ref="D164:L164"/>
    <mergeCell ref="D165:L165"/>
    <mergeCell ref="D154:L154"/>
    <mergeCell ref="D155:L155"/>
    <mergeCell ref="D156:L156"/>
    <mergeCell ref="D157:L157"/>
    <mergeCell ref="D158:L158"/>
    <mergeCell ref="D159:L159"/>
    <mergeCell ref="D172:L172"/>
    <mergeCell ref="D173:L173"/>
    <mergeCell ref="D174:L174"/>
    <mergeCell ref="D175:L175"/>
    <mergeCell ref="D176:L176"/>
    <mergeCell ref="D177:L177"/>
    <mergeCell ref="D166:L166"/>
    <mergeCell ref="D167:L167"/>
    <mergeCell ref="D168:L168"/>
    <mergeCell ref="D169:L169"/>
    <mergeCell ref="D170:L170"/>
    <mergeCell ref="D171:L171"/>
    <mergeCell ref="D184:L184"/>
    <mergeCell ref="D185:L185"/>
    <mergeCell ref="D186:L186"/>
    <mergeCell ref="D187:L187"/>
    <mergeCell ref="D188:L188"/>
    <mergeCell ref="D189:L189"/>
    <mergeCell ref="D178:L178"/>
    <mergeCell ref="D179:L179"/>
    <mergeCell ref="D180:L180"/>
    <mergeCell ref="D181:L181"/>
    <mergeCell ref="D182:L182"/>
    <mergeCell ref="D183:L183"/>
    <mergeCell ref="D196:L196"/>
    <mergeCell ref="D197:L197"/>
    <mergeCell ref="D198:L198"/>
    <mergeCell ref="D199:L199"/>
    <mergeCell ref="D200:L200"/>
    <mergeCell ref="D201:L201"/>
    <mergeCell ref="D190:L190"/>
    <mergeCell ref="D191:L191"/>
    <mergeCell ref="D192:L192"/>
    <mergeCell ref="D193:L193"/>
    <mergeCell ref="D194:L194"/>
    <mergeCell ref="D195:L195"/>
    <mergeCell ref="D208:L208"/>
    <mergeCell ref="D209:L209"/>
    <mergeCell ref="D210:L210"/>
    <mergeCell ref="D211:L211"/>
    <mergeCell ref="D212:L212"/>
    <mergeCell ref="D213:L213"/>
    <mergeCell ref="D202:L202"/>
    <mergeCell ref="D203:L203"/>
    <mergeCell ref="D204:L204"/>
    <mergeCell ref="D205:L205"/>
    <mergeCell ref="D206:L206"/>
    <mergeCell ref="D207:L207"/>
    <mergeCell ref="D220:L220"/>
    <mergeCell ref="D221:L221"/>
    <mergeCell ref="D222:L222"/>
    <mergeCell ref="D223:L223"/>
    <mergeCell ref="D224:L224"/>
    <mergeCell ref="D225:L225"/>
    <mergeCell ref="D214:L214"/>
    <mergeCell ref="D215:L215"/>
    <mergeCell ref="D216:L216"/>
    <mergeCell ref="D217:L217"/>
    <mergeCell ref="D218:L218"/>
    <mergeCell ref="D219:L219"/>
    <mergeCell ref="D232:L232"/>
    <mergeCell ref="D233:L233"/>
    <mergeCell ref="D234:L234"/>
    <mergeCell ref="D235:L235"/>
    <mergeCell ref="D236:L236"/>
    <mergeCell ref="D237:L237"/>
    <mergeCell ref="D226:L226"/>
    <mergeCell ref="D227:L227"/>
    <mergeCell ref="D228:L228"/>
    <mergeCell ref="D229:L229"/>
    <mergeCell ref="D230:L230"/>
    <mergeCell ref="D231:L231"/>
    <mergeCell ref="D244:L244"/>
    <mergeCell ref="D245:L245"/>
    <mergeCell ref="D246:L246"/>
    <mergeCell ref="D247:L247"/>
    <mergeCell ref="D248:L248"/>
    <mergeCell ref="D249:L249"/>
    <mergeCell ref="D238:L238"/>
    <mergeCell ref="D239:L239"/>
    <mergeCell ref="D240:L240"/>
    <mergeCell ref="D241:L241"/>
    <mergeCell ref="D242:L242"/>
    <mergeCell ref="D243:L243"/>
    <mergeCell ref="D256:L256"/>
    <mergeCell ref="D257:L257"/>
    <mergeCell ref="D258:L258"/>
    <mergeCell ref="D259:L259"/>
    <mergeCell ref="D260:L260"/>
    <mergeCell ref="D261:L261"/>
    <mergeCell ref="D250:L250"/>
    <mergeCell ref="D251:L251"/>
    <mergeCell ref="D252:L252"/>
    <mergeCell ref="D253:L253"/>
    <mergeCell ref="D254:L254"/>
    <mergeCell ref="D255:L255"/>
    <mergeCell ref="D268:L268"/>
    <mergeCell ref="D269:L269"/>
    <mergeCell ref="D270:L270"/>
    <mergeCell ref="D271:L271"/>
    <mergeCell ref="D272:L272"/>
    <mergeCell ref="D273:L273"/>
    <mergeCell ref="D262:L262"/>
    <mergeCell ref="D263:L263"/>
    <mergeCell ref="D264:L264"/>
    <mergeCell ref="D265:L265"/>
    <mergeCell ref="D266:L266"/>
    <mergeCell ref="D267:L267"/>
    <mergeCell ref="D280:L280"/>
    <mergeCell ref="D281:L281"/>
    <mergeCell ref="D282:L282"/>
    <mergeCell ref="D283:L283"/>
    <mergeCell ref="D284:L284"/>
    <mergeCell ref="D285:L285"/>
    <mergeCell ref="D274:L274"/>
    <mergeCell ref="D275:L275"/>
    <mergeCell ref="D276:L276"/>
    <mergeCell ref="D277:L277"/>
    <mergeCell ref="D278:L278"/>
    <mergeCell ref="D279:L279"/>
    <mergeCell ref="D292:L292"/>
    <mergeCell ref="D293:L293"/>
    <mergeCell ref="D294:L294"/>
    <mergeCell ref="D295:L295"/>
    <mergeCell ref="D296:L296"/>
    <mergeCell ref="D297:L297"/>
    <mergeCell ref="D286:L286"/>
    <mergeCell ref="D287:L287"/>
    <mergeCell ref="D288:L288"/>
    <mergeCell ref="D289:L289"/>
    <mergeCell ref="D290:L290"/>
    <mergeCell ref="D291:L291"/>
    <mergeCell ref="D310:L310"/>
    <mergeCell ref="D311:L311"/>
    <mergeCell ref="D304:L304"/>
    <mergeCell ref="D305:L305"/>
    <mergeCell ref="D306:L306"/>
    <mergeCell ref="D307:L307"/>
    <mergeCell ref="D308:L308"/>
    <mergeCell ref="D309:L309"/>
    <mergeCell ref="D298:L298"/>
    <mergeCell ref="D299:L299"/>
    <mergeCell ref="D300:L300"/>
    <mergeCell ref="D301:L301"/>
    <mergeCell ref="D302:L302"/>
    <mergeCell ref="D303:L303"/>
  </mergeCells>
  <dataValidations count="1">
    <dataValidation type="list" allowBlank="1" showInputMessage="1" showErrorMessage="1" errorTitle="Atentie!!!" error="Alege doar din categoriile listate." sqref="B12:B311" xr:uid="{7EDC5D37-8B00-43B4-B6AB-5F6F65DD2281}">
      <formula1>$B$312:$B$320</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T u r   1 "   D e s c r i p t i o n = " A i c i   p u n e i   d e s c r i e r e a   t u r u l u i "   x m l n s = " h t t p : / / m i c r o s o f t . d a t a . v i s u a l i z a t i o n . e n g i n e . t o u r s / 1 . 0 " > < S c e n e s > < S c e n e   C u s t o m M a p G u i d = " 0 0 0 0 0 0 0 0 - 0 0 0 0 - 0 0 0 0 - 0 0 0 0 - 0 0 0 0 0 0 0 0 0 0 0 0 "   C u s t o m M a p I d = " 0 0 0 0 0 0 0 0 - 0 0 0 0 - 0 0 0 0 - 0 0 0 0 - 0 0 0 0 0 0 0 0 0 0 0 0 "   S c e n e I d = " d f f 2 c b 6 1 - 3 c c 9 - 4 0 1 5 - 8 1 1 c - 7 9 8 1 0 7 e 4 f f b 8 " > < T r a n s i t i o n > M o v e T o < / T r a n s i t i o n > < E f f e c t > S t a t i o n < / E f f e c t > < T h e m e > B i n g R o a d < / T h e m e > < T h e m e W i t h L a b e l > f a l s e < / T h e m e W i t h L a b e l > < F l a t M o d e E n a b l e d > f a l s e < / F l a t M o d e E n a b l e d > < D u r a t i o n > 1 0 0 0 0 0 0 0 0 < / D u r a t i o n > < T r a n s i t i o n D u r a t i o n > 3 0 0 0 0 0 0 0 < / T r a n s i t i o n D u r a t i o n > < S p e e d > 0 . 5 < / S p e e d > < F r a m e > < C a m e r a > < L a t i t u d e > 0 < / L a t i t u d e > < L o n g i t u d e > 2 9 . 9 9 9 9 9 9 9 9 9 9 9 9 9 9 6 < / L o n g i t u d e > < R o t a t i o n > 0 < / R o t a t i o n > < P i v o t A n g l e > - 0 . 0 0 8 3 6 4 3 3 9 3 0 6 3 4 5 8 < / P i v o t A n g l e > < D i s t a n c e > 1 . 8 < / D i s t a n c e > < / C a m e r a > < I m a g e > i V B O R w 0 K G g o A A A A N S U h E U g A A A N Q A A A B 1 C A Y A A A A 2 n s 9 T A A A A A X N S R 0 I A r s 4 c 6 Q A A A A R n Q U 1 B A A C x j w v 8 Y Q U A A A A J c E h Z c w A A B C E A A A Q h A V l M W R s A A E G X S U R B V H h e 7 X 0 H d x t J d u 4 F Q A L M O Y t J F J N y j j O a p N H M 7 M 5 6 v f Z 6 H d b H X p + 1 j + 1 3 3 v s R / j X v n X f s 4 7 f 2 e M N E S a N R F p V F B Z K i m M S c I x L x 7 n e r C m i A A A l Q l N S k / E n F q q 5 u g o 3 u + u q G u l X l + O 2 l m y H 6 b 5 A r P Z N c u b v I 7 w 9 S I B A g B 4 U o u B y i U C h E y 8 v L 9 G G L j 5 y h A H m 9 X r r R 7 S S v M 1 / / p s K x O i 9 d e + 7 W R 0 S e t B D t r A h Q W e 6 y H P N H U f + k i x 4 P p 1 F L W Y C y l 0 f 4 L 4 S o t L S E v n v q I b c r R A s + h 1 x b k R e k y v x l y n a H y O V U n / U y m J u b p 6 n J K f 4 e / D c W F y g 3 L 5 c m x 6 f I U 9 p K 3 Z M e c j g c F P B 7 q T 7 t M X k 8 H s o v y K f i o i L y + f 0 0 t e S m 3 L Q l o h D f T 0 4 2 O Z 1 O 8 v t 8 5 E p L o 4 y M D H K 6 X H S 9 v Y f G p 2 f 1 X 3 u 7 8 d + E Y u R V H a b 5 + Z A Q C e R J c w S p N D d I V d y w 8 z O X K R g M S k p L S 6 e 7 A + k 0 M s u t 3 I I D 1 T 7 y B h z U P p i m a y J I 4 0 t P N / r o 3 N M I 2 Q I B H 5 2 o 8 1 N R n r r + 6 v N 0 m l m M f G Z J z j I d q v H r o 4 3 B z M w s X b 9 2 k z I z P L T v w D 7 K z s 4 S I i 1 4 n X S p W 9 0 b j j / Z 6 e V O x U 9 P H j + V z m P f / r 0 0 M j J G 2 7 Z V K u L h W f B z 4 p 5 G S O X O y K L 5 p W X + 3 A y 6 c O u + f M 7 b D C Z U 2 1 t N q I y S Q 7 S 0 p I i E 9 E H T E p N A S S b A 5 B c 6 P E w a K Q p M v Z O F y p l W L 3 3 9 y C P H s c h x L 1 N J L t H z 8 W g S A m f 5 9 7 i N U s + E i / p Y e h k J B a l 0 a r u P M l l C b Q R G u Q P I 8 Y S o / f 4 t a m 1 t p s 7 O Z 1 R W W k o z c 7 O 0 l N V C w 7 P p + k q W h l x 8 v x H 3 p e 7 F A O Q a H R 2 n m p p t c v z k y V P a u b O V n 9 0 S k z N b S J a Z n U t f X 3 t I f i b d 2 w r H b y + / n Y R K z y y i k L u O p Y W S P s v L Q W r 0 P G W V x 0 2 V l R V y D U g z u + S g K 7 o H L 8 4 O 0 t j c S m J Y k Z c R o m P 1 P m 5 U D h r i h v x k a K X U M j h W 7 6 c M V u e + 7 4 x I L w O Q O p c / q 6 4 o K G o j 3 y b 1 T 7 u o r j A o J A T A a a i S I G B 3 d w + 5 0 9 M p L T 1 N 7 j u P 1 T p I J Z / X R w s L i 5 S V l U k + V t U K C w u o u K R Y f Q A D 1 1 z p L 1 5 B I E g q I L Z + Y W G B 3 G 4 3 p f P f e t 4 / R m V F W T Q 9 P c 1 n H J S Z m c G f X 0 j t v a M 0 M j W n f u E t g + N 3 b y G h s s s P c M O A 6 q U k E x r g 6 R 1 L N D s 1 S i U l J W H p A 3 z z 2 C O N 1 l p n R b p r m Z r L g v R w M N L L A 2 4 X k e 8 V d d S Q i r g b c 0 u B 2 R e 0 s 3 S O t m + v U x U W X L 5 8 l f b u 3 U O 5 u T l y P D E x S S 6 2 e / L z 8 + T Y Y N F H d L E r I m U r M m d o a e S + f O / 8 v H z a u a t F n 1 H o 7 x 9 g a V U t 9 3 G 7 7 T a r z A t 0 / M R R s c E m J 6 e p q K y K z r c 9 U B e / R X j r C J V Z e o g W F 5 X j w Z D p J K t X w / 2 d 1 N C w X V / F K g 7 b R B c 6 3 G E i s S 1 O J d l s K 6 S z 1 C g O k N u 5 T B 0 d n d T S 0 k z 3 B t J o a I Y Z 9 B L I Y W m U x Z 8 N s g z N r C 4 F d 5 b 7 a H T g K Y 2 l 7 Z H j 5 W C A 3 t 8 x L x I i F r C F m p o b x Z l g A B v p h 4 u X 6 b 3 3 3 x V y W Q G 1 d m b J y R 0 F S z l P M P x 7 + J 2 h w W G q Z p X P 1 I F E e I 5 4 R v 1 9 A z Q 7 O 8 s d U j H t 2 r 2 T F l k q 5 h U W 0 V f X H o S f 4 d s A J t S t t + L b O h x O c h f t D 9 t L U P P w o l v L A 7 Q 0 9 o Q a G x v 0 l S T 2 E B 4 K G t W B a j 8 V Z C p P n R W D g 0 P i o U t j w 9 z r Z / L F U d t e F 8 p z f O Q b u i m S K C N D S R l 4 9 E Z H R u n 5 8 x 4 6 e u x w F K H w v b / 6 8 l v 6 5 N M z K 1 S 6 t Y D n 1 t f b T 7 V 1 N W E y T k x M s A T M l c 9 C 6 u p 6 J h K w s r K S s r J z 6 O s b j 0 S 1 f h v g + N 2 V r U 8 o h 9 N F a X n 7 2 I Y I h H t U J K d j m X b k j l J V e T 5 N L j j o 0 S C T g y U T i H S 0 z i d u 6 3 i Y m p p m I 9 1 H 5 e W l d J X t q x m 2 s 9 4 U l h Z Z M o 1 f Z D L t p I q K C v 6 O f r p 3 9 x 7 l c A N v a m r k R h 9 f 2 t 2 + f U e k a 1 Z W l q 5 J D S N M V k g j d E 5 P n 3 Z S X V 0 t P X 3 S Q Z n Z W W z L p Y k 6 m J m Z K b Y W O p 3 z d z p o 0 b u x n k s 7 Y s s T y p n m J l f O b i a A X 1 6 + U f O Q A O R F W c v i Y V v 2 z t D x Z j d l p C c m C A h 5 8 3 4 P V W 9 v o u o C J b n + / e v 7 l F d z R J w D s L e C K w V a G J 4 0 o p M N P h l 3 A m 7 3 p d P 0 I v 6 e g 5 b 8 y 1 G S J B l g j M r b / X v x u I 0 M j 7 D k q B X H w / l z 3 9 O p U 8 c p M y s z o R Q C A Q q L i 6 j U 4 q R I B V B 5 5 + f m a c / e 3 U I c w P y t s b F x m m R 7 r b F p h 4 x X g V Q X 7 3 X R 3 K J y d m x V O H 6 / x Q n l y j 8 g k s m o e N Y E n G n x C h G A e / c e c E + / W x 2 s g s u X r t K J k 8 e k 8 f c 8 7 y U P q 1 k V F e X 6 r H I Y J H K j G + 9 Z L J 5 w 4 y 4 t h 4 q U S / N M b g w C Y 7 w L n 4 U 2 e q T G J 1 6 / J Z a g V z G A z C f m Z 6 e o J X + Q H t y 9 S z / / s 5 / R + N g E d X Z 1 U X 1 9 P R U V F f D 9 u U Q 1 H R 4 a o v 0 H 9 n O j X + l x R A f z + P E T a m 1 t S Z n M D x 4 8 p D 1 7 d i c k 7 P j 4 h H g E o f 6 B c F A R I a l 8 / q 2 r / j G h b m 9 J Q j n T P O T I 3 i k q U C L J 9 D G T y b Q h n E f j q 6 q q V B W r A G 7 o O T b A h 1 n t 2 b 1 7 F 3 / G y g Y F S Q X J M z b P j X r K K U S A V P q g 2 a e v i M b N m 7 d p 3 7 7 d 0 g B T w b n v v u f O I k B n P v 5 Q G v b w 8 C h N s 0 r a 3 N K o r 1 C A x B g e G h F v X S x x I H X 7 + v p p + / Z 6 X Z M c F h c X 5 X e N / W Q F j u f m 5 u Q c g O u g A u J v X 3 3 Y Q 7 N b V F I 5 W d P g b 7 / 1 k j N H k U m N M U X I h I T x J E g K 0 6 7 w s j s 7 u 8 T J k A y m p q a 4 w T j F b o h H J g D V h V k h a i o N 0 H t N P j r L f y 8 R m Y C F + b m k y f T g R U T S H D 5 y Q A Z W g d u 3 7 p A r z b W C T A D s n d 1 7 d l J v b 7 + k W O S x F I F t m A p A E H j 6 A N N R G e B 4 Z m a G p d S 4 2 J s Y v 3 r 4 E M 6 J A B 1 t h U O D H 7 7 l f W 2 V l J q M 3 y R I L z g g N l M 8 M p 3 Y 7 g + H 9 e A Y X j D k M O C N H b A W 4 D 2 D b Y L B 0 2 S B 5 7 0 a s p g U f r 8 l F G M V 7 K k K i E s f 8 D v y q Z X t p + 5 n P U y k Z i p h m 2 g 1 1 N f X i j P l + v W b 0 t h h d z 1 + 3 E H L / K w u d K T T H x 6 k K S 9 n k n o L V N 2 e 3 l 4 J S T L P 2 K C g o E D U P L d b O S a a m x s l 2 g K d x + k 9 d W s + k 8 2 I L U c o T x H I F B l j A s y L b i g J U F 6 G 8 h j g G J 4 q S B m 8 7 F S A 4 N F E d s N 6 s c A 9 f R p L l 2 R x u N Z P V 5 6 5 6 f E o d w K e Q m r Y U S / x e c k A g 6 / H j h 1 h O 6 u I i p i A F R W l N D s 7 T w e q F s j B Y h t P 7 d s n 8 W 3 A e K i t q a F b b b f 1 k X q 2 L 1 4 M 0 p X L 1 + U Z 4 x j S b J j J 6 / G k 0 c z s n K h + 7 + 2 t 3 3 K k Y s 1 k 6 / z L K N p N S 0 s m l C h a M m V 7 Q t R Y q o x h n L 9 3 9 3 7 S K l 4 s J s Y n k 2 6 8 y Q L 3 m w p J E Z u H I N p 5 r 4 N u 9 K T T w H T q f S P + H j o T R I c 0 N N R T Z W k e b S 9 U K h x s w O + S J B U + B 9 H s U C W N 8 w f q 6 3 v v v 0 O N j T v k G t S V l Z W y J H 3 O k i u f V c V 5 / C I d b a q 0 v M H N / 2 / L S K i i 2 v 2 0 5 H X F J R N w m N U 8 j P b f u X O P e t k A R x T 1 e q Q M P i 8 j T k T C y w J T I l J F U 1 l A b D X g 4 Q s m 1 d T L R W u A B M 2 V a V T M R A U C n H 3 9 2 E P j 8 2 s 3 k 0 8 + / Z j t I 7 8 E y 4 6 O j d E i 5 0 h W 4 N k V s l T 0 c j 3 e B W 7 d w 3 / z 4 I 6 I h 3 S z Y 0 s 4 J T y 5 x T Q x E Z l + Y S U S 8 H 6 T j w b 7 u o V A + 5 l I 9 a z m r R c w r k t L 1 z d u k w j W e 0 0 V x 7 d H i P h w E I G x + u A l g M 4 H A b 4 A P q + t N 5 0 u J h E J g t A t q H W I Z K / e V k U 5 b B f G f j e o f h m c E C 7 V 0 9 M n T p 1 M N 5 M 4 L z P u u 9 1 s a U t I q I C z e g W Z E O 2 A / M N m L y 3 N T 1 P 9 9 r p w q M x 6 A e l 3 / r v v R U X a a G S t U 4 X M Z d W v K C v S a L 9 h N Q 3 q 2 s u i I D M k b c S t J z c u + h 3 0 1 S O P 2 F a Q W n 9 4 m E b d 4 y u f J 0 i F + M E o a F L h + e E 9 I Y e X t C A v R 2 w t o L G i Q P L N D t E Y N n P K K N 7 P 6 o N S 8 0 x y O v g F 8 v + P m u Z p f H S Y 5 q C v b w B A S E Q F b H R c G o i P 3 n y 9 O F L n g z k i Q N t 9 W d X P A K 7 + y r z o 7 4 o o E P w N / + I M P R p Y G R I C C Y 5 I d K h + B o p O R I / a H 1 N X 5 z N x S C A 0 C p I K U R o I q s X 9 H 2 X V z / p u N 2 N i C R W v e n O k r O I G W l x c D k s n A P F 3 I N T p H f C a p U k U Q y i 0 T A M D L + T 8 y 8 L t 8 d D D B + 1 0 8 8 Y t I U I s 4 t W t B e m x z a D Y O p H t j j T u R 0 N p I k V 8 y X n h V 0 V 2 o J / m Z y b 1 k Q J 6 4 f e a 2 F 6 a 6 h W p h S n 8 U D e f j b l Y O o Z o / 4 G 9 E m 5 k B Z 5 L Z V U l H T y 0 X w i F Y 0 y f X 1 x a 5 D f p U D Y V f 2 5 D O Z Y W i H 7 P m y m 5 / u Y f / 8 e / x K n f F C n g q p U X g Z d j E o T H m R a f T N u + c f 0 m e T w Z V F t b Q 8 9 7 e r h 3 D Y Z H 7 t c L z C s q r y i j m e l Z t g F 6 y e f 3 S e O B C j M 0 O E S 3 b t 1 h k i / J h D 6 M a y X j + M D E P 0 Q x J B O l k Q i P b 5 0 n R 5 7 y q B m M z j u p t n C l F E k F G G v b X h K k w f 5 u O r M / j / J Z F U Q M o 9 s V p I z l K Z o K l Y m K O b v k p I k F J / V N Z 1 L X K F H v d L b M Q t 5 W w N p D i B s a 9 x e w n z C A b l R m E M v t 9 o i T B 8 8 M 9 p Q n n Z / j 9 G L c 9 7 0 Z k u P L 6 3 d T 7 1 J t A E / R P p q f V 9 H j x n Y C z r Y u 0 b O u b t r e E A m j e f 6 8 l 9 U O 6 C o O y s 5 m N Y O N 5 v V 4 + A C o J 0 8 e d 0 g I D 4 g E T 9 b t t r t c d l N T c 5 O 4 h B E Z g M F f S M W W 1 m Z u l H n S W B J h d m a W 7 t 9 / S A W F B Z T u T i f v k p c / A 2 s 7 8 H d j 4 x 2 9 P r 4 e N F n M y M 3 J y V Y T B P k 7 I B q k u / s 5 7 d 2 z S 7 7 T 1 Z 4 M S s 8 q C t u L h 2 t 9 V J z 9 8 q 8 Y b m 5 E U i D i A t 5 A h B U h S g I D u / 1 T T u o Y S Z N Z y o l Q n r t M + 6 v V g P q z r m e 0 Q 7 v T c c + T 4 + M S 9 Q 7 l 8 s X A I B U X F 1 P 7 0 O Z c 9 G V T E s q d V U J L o Y q w g W u k 0 9 F a r y y q g h g z v C B D M o T k H D x 0 Q I 7 h M s e c I X i i U i E V S P K o / R H V b 6 8 X 0 s Q C g a n 4 O A y U G u D + 0 A g f 3 G + n X b t b u a F E G r o V k 5 N T M q d o 2 z Z M 3 s M 9 c Y + u I 3 b V P b J S p G 9 V S W S U F M l w j A F h 9 Q y I b Z d F u j 5 Y H v 4 7 a M R o z B s B S F L Y S N 3 d v d w J z N D e f b t l y r v B 9 x 0 e W l p F z c R 0 f p p s F w e M k 7 9 Q d U 2 1 1 C / y Z 2 K w G W o v / s Y A k 2 r R 4 a F p 7 8 b c 9 + u E 4 6 v r 9 z Y d o S h n r z R w 4 4 R A Y 4 J X 7 4 M m L 7 0 Y H K S q y k q p A 0 A 4 L I e F V X k A 1 G P 0 H q S D K g i 1 Y z X g U z q e d L I R n S 1 r T S Q i I U i B M B 5 I p F j g H h G c i s H k X b t 3 U X l 5 W Z g w A M 7 h P l G / E b j S n S 4 q G J D O v I K n 8 1 X g z u 1 7 d O D g P n 2 k c L M n X V Q / P K V 4 D W t + a p h + e i w 3 / N x B r J m Z a e 7 k M r l T G q X S 8 g p W p 2 f o w c N H l F 4 W m U G 9 W b B 6 a 7 I h P A W N 3 P i i B 2 7 x 8 k A m 9 J 4 5 2 T l h M g F T 0 9 N h M g E g B B o u b B y s 3 G O 9 N h a Q M H d u 3 a W 6 + h q x b 1 a T a I i c 6 O 9 / I c S I B R o P o g Q Q E Q 5 p 8 s P 3 l 0 T F g y c M q h 3 U n G T j C J M B X N 4 G m C m B J c x W m 6 O 1 X r D Z u O L 7 Y u o J k O i p Z h e U 0 8 2 + D L b v 0 u S 5 q G X J V H R L f k G h f s Y h G S 8 s 9 a x 8 l n b H p h v Y 9 Q Y y V t h N p x p U D 4 z 6 2 I D V r s 5 u X Y p G W V k Z F R U W s U 0 U f 3 U e L D T S 1 n Z H e m C o I 2 s B j Q N S Z 7 W x L j Q W E O v 9 D 0 / T j h 0 N d O X y N b p 9 + y 5 L t S Y q K o q o T i 8 L h C R Z A d s G 4 0 f d Y 4 n v b T 2 I 9 e Q B m P G 8 F q Y X n V S o l x X A 2 n 7 Z O T m U y S o 6 A o T x H N G 5 j I 4 M 0 / j I 4 I r 3 b / e 0 q S R U R v F e t h m i Q 4 v y M 5 Y p y x 0 S t Q n G f 6 z E W S 2 q o Z A b M Q Y h r 1 6 5 L r Y I g N 8 f G h r h v x G k 4 8 e P r C q V r M D q r K 0 7 o 1 c G W g 2 Q k E e O H q L C g o K k C J s K s J h M P H S M p r 2 0 p I I k w b g e x p q Q r I A L P V m Y B X A w Z y y N C R R 5 b w 4 h V y l 3 e D X V 2 6 g w t L m c E 4 6 v b t x P J J 1 t B Y c z j Z Y z W s V o x U v F C 0 A 6 U N w n s 2 Z r a q t F 6 l h h n B Z r N V g M O I K M / Q M D L G H S q J U l R g 7 3 m q n g L t t H O 5 l Q q U w Q h N 0 1 z x K y m u 9 9 o 4 G X + k 2 7 i 5 9 X g N I 9 E U m C N f 6 w 8 E w y g E q K U C L Y q 7 A 7 p / l + 0 / n 7 w c O J i H s M R h t b C L j 8 z E 1 z 3 u Q 6 I A D + F 8 x C x k I 5 m a 5 F V o f T p b N E J 4 Y O D p 5 F D H / M u v K I a / V v 2 R v a p 2 T / 5 C l s j V L 1 k H w T z 2 Q K w p G j h 9 k u W h l g i Q l u y T T w m t o a 1 u U D t G / f H j p y 5 G D K Z A J 8 b A u l Q i Y A q 6 3 C D b 7 R w L P B j O K C + e v k X F b R 4 w a Y V j + 1 o E i A Z 4 k U D 5 i S 3 9 7 + S N a n q K u v p Z M n j 9 G P P v 9 U 5 o F t 2 1 Z F e b k R x w K A w W S E J 6 U C M 6 v 5 e o + b / D 6 / q M s Y j A e h 8 K 5 D f G 9 Z G W 7 y L I 7 F b R N 2 T J v G h l p c V A 0 A j c W g t C o S n 2 e t N 3 j e 3 Z u U y o Z x n Y A / 8 F K q l 1 o 9 N T V g f A n R A h s N T K f v 6 O i i 3 b t 3 0 t k D K 0 O a r v d g Y R g n X f z + M l 2 + d I W + P 3 9 R H C X f f H N O b D q o z 3 D j H z p 0 U C Q 3 I s L x n E G g E y e O 0 d 0 7 9 / Q n K W C B m / 4 p 1 7 r V S b y 7 b D 3 g j v e F h A 5 K H B V s 5 0 4 F 2 b 6 M a Q 9 2 T Z v C h k r P b 1 k h n Z C O 1 K 2 u u o A o y a J X I p / X 9 z i w F g V m z a Y K z C F a z Y m x X k x O T t K e P b t k L A 6 b F S D F 4 v v H P v 6 + D j r I p H n v g 9 P 0 7 n v v 0 M c f f y j e t V F W s 5 q b m / S V 0 c B C L w W F h a K O j c 6 5 J E D 2 h y 7 Y Q / q C d e K h Z V o / 7 F c 4 P J w O 7 u + Z X A u h P H L N T + m z 9 s a m I J T P r 4 x W J C t M 8 E F s P Q D y l Z W X 6 q P V A V t h 9 9 5 d + i g 1 Y M I c / h b U o G S B C A h M v c e 4 1 X p J n A i I n E h n t c m q f r 7 f t H I c y u 3 J o o O H D 6 2 Y K I n 7 g Y 2 E Q e h E C G b X 0 e / v + O l 2 X 5 p E S G w E X l g m S M q i p K w t p H v c Q q i M d O 7 w F p J 7 l 2 8 a / C 1 i Z J b N k s t T w N I p 2 r M H p D t X 7 x L R g 8 Z z 6 8 b D n T v 3 V 2 1 A i T A 6 O k Y L r I u C T M m o l g Z Y y w H 3 d v z k c b F R N h J Y u x x r S + A 5 I U o D O Y K F d 5 R G h z D g f l 3 u 1 K e M 4 K m P z q V T X t H G T g r E a 5 2 S 9 Q m V M w n v G + 7 z p c U F U f + W Q 0 5 a l t A m e y f H N 2 0 P V m + Z b x r Z m N a + c s G V o 7 U + y n A u x C U N z q O h Q / d P t F 4 E P G y D L w a l A W I x R u u 6 e s k A 3 k b M / j 1 6 9 H B K Z E L 8 G y I m j h 0 / 8 k r U P b i y Y e C j h x 8 b H Z V l x d L d a T L m V r u 9 g X p n C 2 h Y 7 2 + V b B Q F G g j G s A a n X e G B 2 9 X g 4 k u C 6 2 h V 0 D j O 7 v R J 5 A S W k s a 7 7 X r 6 l A a C D T S 9 w O p 9 0 E + 1 l S / p 9 3 / F s D 2 h A p 5 d 0 n h B J i R g m R 9 s y e I N i V A + 9 c 4 J c b G i U d + 8 e Y t m Z + Z k y g Z U m S N H D s n 1 A N S 6 N j b W x 9 n Y z s n K p t Z d r b I Y J F S j 9 a h d 7 e 1 P q N e / g z 7 b n 5 r K c / X q d a q q q q L a V + A q B + D m x h Y 2 b l a X s O o Q V h x C B 4 N n i O G F Z 6 y i N h w 8 S z 1 T q i P C n K d E F I H U 8 L F U M C s s J Q P Y a 5 g 6 v 1 6 8 3 7 h E G W 4 n z c / N i c N m e m q K r v b l y T t e D v i o v u q / C b V u u F h X X / B G R 0 Y g F b m n 6 c i O D B k b Q S + P n f l a d z b L C k Z A r M S A 6 g N D H e d v t S F Q d n + U d M D C l Y g i H x s d p 6 p t l X H V M L x Q L / f 8 a G U I F / r y w n 1 y F b f S + w c r q S I v u Z e M e 3 9 w 7 w E 1 t T Q l r Y 6 m i s e P n s g w Q K J F Z L A f 1 M 0 b b X T w 2 E m 6 0 Z 9 H B 2 v 8 V G q J r E C o 0 v C M k 7 r H U 3 e D A 5 i P l o w U S 4 T M t A C d b l K h S B O I Q s / O o f O P H b T E z z 7 g 9 1 F h h o 8 K i j Z e s m 8 U X H / 7 T / / z X 4 z + Z 7 e 0 n L 4 t b D 9 Z c b o Z 5 0 n c 3 E 8 e P x E p h d A d E C m W T N i I D N H l J r A V 0 y O e P u m i y i q 1 q R p U i / a H j 0 T l K y z M p 5 v X b 4 n X D n O b v N y r w 8 j H v K o h D H A u L c q U b Z B h / 9 4 m u n H p P I 0 u 5 p I n q 4 C K k p g i g a W 6 o C Z C Q s X b e i Y V g J y A 9 f s + Y j K N j Y 3 J C r C J p C 6 e G S L E O x 4 / Z h v F R V 0 j D t p e n i Y L s W C z h E d D 6 e K 9 C y x H P 8 d k s d o U j m Q Q W H Z S f Z H S O D B X C u / + 6 T A m J C o N Z d E b o s J 8 f D f 8 H f s l T S j 7 w e F y U 8 B R K N L J 7 V r m F 6 U a E M K M a g r V D h p 4 6 F j x N C P O + B H O f / 3 V d 5 R f k B f l g Y P b F 7 t F Y A N m R E U M D A y w V K q S i Y N Q / 8 o r y 2 W Q G H W Q Y u g p d + / Z J Z H p i M P D Z 2 E u k p s b Y 0 / f M G X 5 B + j o / u 0 r i B w P 2 B 0 x N y + P G 0 Z w X Y P H B l B 1 n z 7 p p P P n v 6 c d j Q 1 i J 0 I K 9 z 7 v 4 c 7 l 5 J q 2 G S b 0 Q Q X O 9 f h p y p 9 N 3 V M 5 s r 9 V q h J J b a b t 4 G e t j j c K Y 0 z o 6 o K g B D s j P v L Z K P 8 N J t N y K M h 5 k P J z H O L y t y M Q P c + N w X 5 J R Z W r E K M l P d y E 8 v T k K H 3 x x e 9 k Z z 7 0 W F D 7 4 g H 1 W B e u S U 9 k M w B p T p w 8 S h e 4 M V 6 6 e F k M e G t A b V Z m p q h L s D 2 g + i E y P T 5 Z H P T B O / v E X k N j T h a Q g l A 7 o W a u F 3 5 W f T A f C V H 0 2 B A A 6 O v r k 8 2 o k 7 E H s Z Q 0 o v C D m b U 0 P e f j 5 5 q 8 X W J 9 F A i E f R V R 7 L N e S C T 8 L f 5 j X M h B f y l / W K W e A T V d 3 o 4 p d W v 8 N Y E 7 U C G M U W 0 M X F M P Z N A S v T 0 M b O x F h F 0 e O j q 7 9 B X K J s I 4 T y I P I A h Q U F B I u / b s 5 N f D T 2 E d g I c Q o U 2 Y b B h v w m E 8 w H 6 5 d + + h 9 m J F T 0 2 I / Z 6 J g O s g o Q p Y x c V U f P T i + P 6 I q s c z S Q 4 O t k f Y y J / u p F L f 6 j u 3 Y 9 W j E l Z n 9 1 X 5 Z X P u Z O 3 F l 8 W L C a + 8 P w x / V G Z F d 1 j B j V j W 6 R X B 9 a t / + l + 2 t K E C j p K w h L I 2 t s K 0 S a q v q x I 1 p 5 L V M 4 T J o C c L c g M x s 2 W x L c 2 h Q w e k t 4 a z A W E 0 m I 5 x 4 3 o b j Y 6 M y G I h u 3 Y h s o F 1 3 j Q X S 6 T U V h x C Z P m L F y + o Y c d 2 G u W / L 2 v N 8 c t H D 5 U I c G R c O H 9 R l k D G U l s 3 b t y i 6 u o q + W 7 Y H u f B g 0 c S l 4 g o d C t A n g f 3 H 4 q b H 5 I U b n 5 0 F g g r w v W 3 b 9 0 V 6 X T 6 v X f k P p J T P T 1 U U l p C g 0 M j 1 N S 8 g x q r M m h g 0 i m B q n B S V O U H Z R 2 J 1 o o A 1 R c H q Z K P s W U p t C x 3 G j f 2 D V p V a T W M z r n Z l t J r D j o 9 N D C l O 1 i o f t w Z l R R i / l i k v d g l M a H s Z 0 O 5 s i r I F 3 C H C Q W Y 3 O f m c 2 O P x H b A w B / W H 8 j N z Z P N w 6 q r t 9 G k 7 I z h o G J u b B j z G R s d 4 x c Q k t 4 b D Q + L t G D Z Y V w z N D S s 7 C F W A 1 M B A k f h S b t 0 S a m M W F c C 9 l U i d Q t 2 I N b 5 P n b 8 q N h q I B 8 a B o B 7 x O 8 d P H h A 1 F C Q F W t M Q P I g y h v r Y 8 C B A q J B V Q S R T 5 4 8 I S o p 7 h v h V V g s Z u + + P U m R C c B 1 6 J C w W M r F 7 y / R j o Y a a i o n q i 5 c l g 3 h E J m A M a p 4 G J x W i 7 G 8 c v D 7 z n T M k n P Z y y R 2 0 P N x p x A K Z J L E b S M 7 a 2 O i N D Y S r r / 7 5 / / 5 L 3 g P t k q Z N d y Y V n r 3 A D 8 3 z n f 2 l v B 1 D j m P H L + D 6 d j Y 4 w h q I K Z E Q F q B k G j A a O x w A q C x 5 u f l U X 5 B g f x e Z 8 c z q t + e 2 i q y a O h Y Z A S N f G n J K 8 G i m M 0 b S y a c w y I t 7 e 2 P 6 e H 9 d l n P r 6 Q k E o 2 B 2 E G o i j d Z a h 4 + e p B J 5 m G J 1 y B O F E g a G O N w H G z j T g I e T H w P L N Y J 6 W Y d r I Z j B e q n d c P t Z I F 7 x v r u t 9 r u y r 0 l s 0 o T y D T 5 G g g F u 2 7 a 6 6 a 6 Y q y z S O K Y W O Y 6 O C W Q M N h f W u y R d 2 + n Z E s b i j k T l k i x w J y Z F 9 M u G c B E 7 2 q A 3 c k x x f y P / u j H s u L R B O y q p 1 1 R D R 2 f i Q h v L G Q C N Q o L p 6 Q C j E U 9 Z N V s P x v / k H S F + Q X 0 3 b f n m d g r 7 7 W 3 t 4 / S + V 4 P H d p P Z z / 9 W N R T K z C 5 E Q P R s O P M 9 H d 4 I O V z + R x W Z o J n E U Q y j R y 5 9 f v A 8 Y J t O V 8 m 4 g K k P n z k o K z k 9 I f f f y W d E j q i R O g a f X 1 S A Z v U Q V p b o Z 4 E 7 C h d s B n 4 7 e A W 7 Z U C g Y j d h N x K L p Q 7 h t U E N L i z j R S b m Z 4 O N z z 0 1 k g 7 G r d H N U A s / g H P H d a k Q K O J t V f W w u C L I b Y 5 G l l N V N v Z b N 9 R L 2 o T 7 D Q k 2 E k g O q a 2 Y 2 m v 0 r I S U e / i b c V Z V 1 c j Y U s v W I p B l Y s n j V c D J G X b j d t U W V E h Y U w v A z y H Q 4 c P 0 K e f n Z X 5 W V 9 + + Y 1 M 4 x g e H p Z 4 R Y P X v p M n v + u M n A I J f c p K 1 + 3 B J P 4 R C q 1 s O 2 8 6 2 V J C m c Z l J Z I V s C 1 g L w E I J 4 K N E m 9 5 5 M m J q X D v D 6 C x 4 G t D n b I u 9 5 U M Q E A M n E J i W F H M q t K 1 K 9 e p / e F j u s I 5 I q W x D s W n L J W s f z s e o M q d P H V c H A 5 I q Z A K C 3 g e P L y f 7 a c e m u a O Y i O A z g c E x b 0 3 N e 2 Q T q u v L z L N / d z T 9 c 8 X S w X W 9 y 6 7 7 C 9 y J 8 u P J t x Y 5 X T I l n v 1 2 m 6 C o b u w V R 5 o I j I B r n Q l W a A O V L A q B S c B v F y x w H p v V n U o x K o Z g m b R c N Z q 7 A a I j I D z A q 7 2 5 p a m q M 8 D k e / f e y h z i S A l P v j g N N t r J W I D J Q t I u l P v H J e V Y + F c S J Z U 6 B Q Q 3 Q H b r I 1 V R 6 h / q z 2 z V I D v C M / n 4 y e d o r I C i 6 n v t r M + x H w H E G l y j j U K r q 7 M j z w b X N b V P b 2 i / b z p J O P N d k q s N a 1 J K J g s o 9 M B G V S F u j I 5 o X Y b t w L j F z W s V l m B x g v b C i r f W o S C R M L 6 5 S C N z + e V 8 K T Y g N a e 5 3 2 y G z z u w a i b 6 w E m A s J 9 / f j R U 9 k y c z U b J h b 4 3 t i b C Z 3 K + H j 0 G u T r B S Q T o k k + P v O B r i G 6 0 5 + a J 3 S 9 w F u X d y / / V T v o G k c I k o M a S q I n l P p Z K 4 l t P 2 8 6 2 U 7 l Q w d t y J S I V K i 9 3 B l i Q 7 9 S x m K w c E h s z 4 7 F P a w 7 W i A 2 L a + g i P q m 1 e L 2 V w e K Z J W e S 1 3 x G 8 r t W / d k a W U 4 B m p r a 0 U C W q U T G j 0 2 D d i I + U z 4 n v j s D z 5 8 j 6 5 d V d t o p g K Q q o W l J 4 J J U y F j P O B e 0 I n g 8 w z w v G d T W H z l Z a D + i l B J / W G B c i a Z O z D V C Z r H G 4 X t n B J W Q s X C W p + Z l S P E g G T Y s 2 c 3 P X s W v f 4 e 3 N C I T D C 4 1 Z t O L 5 x 7 K a P i g P y u 2 6 2 i K B A Z H S 8 6 e n J i n P L z I y F J s Y D a i E U r E 0 k m R G v A 4 Y A o h t j v g 7 U A Y Q f i 3 P P u 5 + I p / K / / / D 1 9 + Y e v x b E B V z s a t U G i 5 2 G A 8 5 i q A c k L O 2 + 9 w O e A k L E R J k P T 6 / c i p g z z P O U 7 c + L c F L 3 G + y t 1 J k X a j h 2 S 4 9 y d x 7 h d 2 8 C b 1 h w 1 / 0 k e o I a 1 b I C d 9 r A 2 X 1 9 / P 1 V V 1 Y o B O 4 a x k v F R K s g K U X p O G X W O r N 4 g E F 7 z Q V P E S O g b n K S g d 1 Z 2 T E 8 E 3 M v v f / s l n X 7 / 3 R W O C p A C C 6 A g G g N e M k Q 3 Y C A a a w S C 5 F i 2 D I T Z u b O V s n O y Z C h A R Z / j p W A m 8 K h M r c d S X Z A + s O G O H j 0 k E Q 6 x w L N C O N N A X 7 + U H W l Z V F S Q K W N j 8 E h a p S o A w q A T M N 5 P D C x j f A c D 4 B i r i 9 1 3 G I 8 c W + O 8 T q h 3 r w Z v g 8 E A B Q N + L s P x 5 J c y p n E E A z 7 J 9 7 Q W 8 3 O x z w C v 4 9 x d + x D K l V H I 0 q I k T C j T C x n E I x T Q V D B B U 0 t p N L q U p 2 t w L Q Z 9 1 6 f R w m Z q q X R Q U 9 n q j w a z Y 7 F + Q 3 n M b F 8 s d o + X b + Z n Y Y B W D Q h 3 y y S / j z 8 5 o 3 b P W A X w + u E 7 o A f G F H D M c z p 2 4 q j s e o H B X I 8 n X a Q g p N w i 5 9 i T C Q O + t 3 p d V F + w S P 7 F K R l Y h i M l w 6 P C o q B K w k U P 0 s D D C E d L a X k 5 1 d U q j 2 k 8 Y C v Q 9 c y L S h 3 6 W X M G g o N M I B W W W h N S g V B s 2 y 0 H m U y c + 5 l Q Q b + X d t Q j l j K 1 4 Y 9 X C c d 5 G x H K 4 W Z C + Y v F K E 6 F U L i W T 2 7 4 k l w V e U H a t y 3 x d h J Q 2 x A u d O L k c W m 8 k C p Q A 7 E I C 2 L t E N m w E c D 3 x n y s 3 3 3 x B / r R 5 5 / I 9 j z 5 e b l C C k x 1 H x o c p o L C f J l a g o 3 P m s s C E j o E U j 7 v 7 p F Z r / w k K S + / g P b u 3 S U R I z e u t d G H Z 9 5 n C Z j Y O f P g B Q b R X 5 + Z b d 4 v w r K C y w G L h E I 5 v o R q r M m g w h L 7 b C f K h H p i G 0 J R e g E T q k j U o V Q I 9 a o A F + j H r a u v u T A / v 0 j n z 1 0 Q m w 1 O B a h Y 2 H Q N k / w 2 c g E W P I 8 v / u O 3 9 J O f / n i F G j c z M y c O k u M n j s i W M F e f u e l k Q 3 w / N 5 7 h g w c P m X w q p C k R s K 0 o y P k 6 o d 5 v S L 5 r R E K B R F p C c X k Z h B I y I f d S e X E G S 9 j U F 9 h 5 V b C V l y 8 t S y 2 l / L q J k w g z o z 3 i W E D 0 w z D b M b B l M J s X Y 1 N I i H T H R D e M 2 d S y e o e G D h s J T o e 1 V L r 1 A I v q 3 2 9 f u f l B b m 6 2 q H R Q K 6 G c l W S v 7 u n r f d 6 3 K t k x 2 f B 1 k y k M x S l p A y r h M N I e U F b N Q y 4 i 7 5 y 9 1 j 6 3 1 c A u 4 r P s Q i Z g + 7 Y 8 C c Y d Z + L A V o F B D x s G q 8 S C P C D U l S v X p M 5 s 5 4 k l k F t a G s N G / 0 Y B j g Q s D 7 Y U U m t F Y A l j R H 7 P + d S 0 f 0 S O w M E A N J W v T q h E T 3 j e 6 6 D z H W 6 6 N / D m j H w h j N y h I o z K U Q S R o s s 4 n M J X j t O W 3 l S y l Y R i W 9 R W q M h Z l K W I E b C K U C X Y K I j d Q 5 Q 6 l i P G G N W H r O b 9 + P N P w 4 u i g I B Y C 2 E j A X c 4 g n I 7 + 6 b p y C 7 l A G F T j d p Z i u S 4 E e z r Z T X z b l I T H U E + 0 x i t Q O T W J V Y V f U l s R / M q o U h j C B O d + I f K m V W R e n s 1 G l Z Y 7 P N P n p W N g I X 1 E S A q W 4 z q Q W K o S p / 9 6 B M J + 0 F A r N U F D W B N c U Q + b C S w X y 8 m Q r 5 / o k W c H g Z n W j F 9 P U R X L l + l d 0 + f i u t W j w d + 0 v w z 8 r B n l x y v L U 5 v d Y A 0 4 I 0 m C / 7 p P E w i n e s L p W x t Q 2 / 6 n 7 0 k F J 6 T j T D v K K f W 1 h Z x P e d Z x p r g V s f E P s y z s g L e v a X F J S 5 t 7 B f p 6 n o m 0 e l W Z 8 T E n F P W y / u i z S s E T s U B E o k 5 U E A A 6 p t / 9 J o w M l S g y G K S q u c U v i b 6 2 E 6 w V 3 C s j Z C R H q J T C T x l 2 H W v g 9 U + 2 E 5 W Y E u c i o q y F Z E G L w M M E k N C I v Z Q v F + c F r w h a h 9 y 0 p I / x H b n M v X O 5 d P E Q v I P E I G 1 A C I P E H 5 l h y Y Z R Z S Y x D / i l u F e l 7 r Y d v Q G k 6 0 k l C 3 e r M b e q s Q 7 e 2 D Z s i N H D 8 r 8 K g N 4 2 L 7 7 5 p z M u t 1 I 4 J E g e h 2 7 1 y M y 4 z f / 7 w v 6 t 3 / 9 d 3 r e 9 l / 0 / O Z / 0 P D D b 6 k s b Y Q y a F 7 9 Q h L A 5 4 G o F z r s o O Y p g B f 6 h 6 Q w a S x l n L f m 8 g / H N g I T K g 7 N 3 l R C Z h N 0 T 6 z 0 d G H A G Y t f A l g 8 x U x F x 0 v F J t S w Y 1 Y b 2 0 k V k E a I r s A Y F 5 Y 3 w 3 p 6 H 3 3 6 O Z U d / A u q O / Q 5 1 R 3 + K T U e / x P a v W e n z F 5 + 2 P 5 I i L I W d u 3 d R / 9 5 s U c f v X l E k Q R J S 5 5 I O U H C t A P O V 7 S j N 5 h s N X 3 D T h i b d c p G Y g Y S t n P r D n 3 x m / + S q R J Y o R W L b A J Y 5 w 5 S C z N 5 N x J L T I 7 O p 5 3 U 2 K T c 8 J C I u Z l w g m D z M x e 5 O N U W E 5 W U F N P Z T z 4 S R 8 l X X 3 5 L z 7 q 7 x f M X D 5 O s G t 4 d q 6 D s s m Z d 8 6 Y R Q y Y k 1 G n p I y X O + U f k f M x x b D t 6 k 8 l W K h 9 u y E 7 A R m J m S W L E w C G U 6 L M f f y J h P h k Z a u k w A M s 1 F 8 c E l W 4 E s K I S w o Q u X v h B l o Y + 9 e 5 J I R Z 2 U E d Q 8 J 5 t A W o q U 6 F R c F h g p a f P f n R W t u s 8 9 + 0 F G Y S W x q e B Y l u v m q 7 i 9 t g h / s 1 C E v P P H E d J J l M X O Y 9 1 P H C O f + j P s g d s 5 Z T I 8 Z h V j F B h D 9 z o S R d V b 8 + + X d L A E Z F d X l Z G r a 3 N 4 f u c n p q W r X M 2 G l i H r 7 q m m j 7 4 6 D 2 x z S 7 9 c E X U w K P 1 f i r I D F E a / / n Y R w X n B c b K z p z 9 g O 7 f e x A l q f z c / q A l 2 Q X g g h B E E w k V h j D 4 h + O o O k n R R M v O Z j s Q z 8 A m y V Y S a n 5 + X J f s A 4 z R f H t 3 l i b H J w m L 7 M c C Y 1 H d z 5 9 H L e e 8 U Q B h R 5 Z y h E S X L l 2 h D 5 l Y V t d 5 a W 7 i i A h M + w D p M U a F D g E 4 b 4 u x J i s s R I F E 0 l J H c i 2 N 8 N 3 V O R D I l P V 1 n H L z 7 B N p D t h q Y L e Q n 4 2 d p F M Y G W U U K t o v 0 0 r a 2 m 6 L z Y Q t Y f o H B m S R m N O n 3 0 1 6 U D V V Z O e X 0 b 2 7 D 2 Q 8 L B 6 h V w M W 4 8 S a E w i P e j G y M d P j N w x C J O T 8 X 8 h i I Z M m i 6 z D p + t V W R 2 r 9 f m 4 n n 8 v L z f T 0 o L e / D 9 b S S g X r e 2 h e h P A t B A s B X z 1 2 l 0 Z E 8 L s 4 N r 6 W n r R / 4 K O H D 0 k a 0 q 8 K j j c W e Q p a Z S B 3 V S B z g m D z w c P 7 q f r z 1 / P m h D J g c m g 8 3 A S 4 q B e 5 5 x Q Z + p N H p Z U O m F e m J 1 g K x t q c s E r j c A k w C 4 S C 5 P 6 g t k 1 1 N i 4 g / b v 3 y c O g C N H D 0 u U Q r g B v A L s r k 6 n p 1 0 v X u o 5 u D x 5 l J V r j y k O 4 W e l c 5 P C E s h C G K h 7 R u U z Z S W d I v W Z W R k r 2 t G b T I 6 L D z t f T U t Y J + a W 6 y W E x z x A Q F 4 A c n U g 5 T c B n 3 e R C u e u S n i R 7 A C B x o B / X E a s 3 f E T R y W Y d i P R P b R A V 2 4 + o V / + 5 K C u S Q 1 4 W u e e e C g v Y / n 1 r E m + B h R Z 1 D s 0 p D D T 3 W X + k 8 4 x o R D l 6 P l Q a r Z u w O / V Z S 9 9 c v Y Q O W T w x x 5 g Q n W 9 u R Y a B 3 P B W g r o l V 1 j C Q V Y y 2 8 C r e U B q i 2 K d g b g n r D l K I J Y W 9 j W M c D c K K / P y 4 a q U w Z 8 1 y N l F p i 8 / + e L m 9 S 0 + w C 9 t 3 t 9 m 7 R h P A 1 D A H a A k T x g u t p A j Y 9 B H C Y R 1 i y X 9 4 5 j J p D J Z W I h c j 1 T F / t j B a X s p c 8 + O 6 Y / 2 R 6 w 1 c C u S o p E a H x 2 U f e s e D K 8 M o I C 9 4 l B 3 e 5 n P f z y I 1 P m 2 9 p u k d / n k 5 V l r 1 2 9 s e a 6 4 f G Q l Z l B P / / R U X p 0 6 w d a X F r f a p P Y S B q x i b Y A b o O T U u + U d E e H p C S V y o 3 K p 6 5 R y W g s V q n G h T j t 5 8 0 m 2 6 0 c W 1 0 Q 4 A b K Z Z s C 7 Q G T + 2 I B d / a u v T t l r t S 9 u / c 5 7 6 S Z 6 V l Z 9 B + D w V i e G V E P G A R O F Q W 5 H q r c c Z B 6 B k b F j X + h 0 8 2 N T Z 9 M A n Y a f 1 K 3 w c T B P x A p T B 5 T 1 v V C N C a O O Q 8 i 6 V x I x e V 0 T G W x t B 0 7 J F t 5 + Y C p u e j R f T v i T n 9 8 z 1 J N d T V V V V d S 3 f Y 6 K i k r l T U m M N C K 6 A Z E V W D i I V S Y Z A G P I s j 5 z T f n K G 3 y D p 0 7 f 4 W W / X N 0 v M 5 P 1 3 v S a S n J 1 Y j c r t A b m z g Y J k g 4 g S S c h w m j x 5 o s Z J G E c 6 g P 1 y k T Q N U p 9 f C d 0 / v 0 X 7 E P H D + 0 P 7 N d 6 5 1 Y r O A 7 M x t s 4 W F H b t F a f l M 4 X O O j 4 p z U 7 + P + / Q d U v 7 2 e c p P c s F q 2 x H G n U 2 m J 2 g 8 L 8 Y S Q g F h D A m N M W L f C u l f U a s A a E V h 4 5 X X D E E k f h Q m h 3 q 3 O t d 2 k n B J w S H H O q r P K 4 Y T w K 1 v K 2 F B s l y 6 z / f T j z 0 / a z i y w n Y Q S c O / E b 0 G K s b a U H R 7 g 6 P z 6 G i Z W d 0 0 m G t y g s 6 N L y A T S Q K W s r K y g d 9 4 9 I a T E 4 P K / / e t v Z M W l 6 z f a 9 G 8 k R k 1 B a r b b x k J J I 2 U z g U g q N 8 d K U q l c 1 e s 6 u V a d U + S L E A / 1 d i M T Y E O n B J J 6 A X b F i y l I T 3 2 Q A k C I G 9 d u 8 n d L T r p h f Q p E Z 1 g B 9 R F r R 2 C Z s k M H 9 1 N d 0 2 4 a S 9 / H n 6 k v S I C 8 z J A M n H s X k 5 8 3 t a E Q S Q W i x M m 1 + q d y n U C q O E l 5 B o O U 6 V F b E 9 k t 2 c 4 p g Z S R v i i 9 k B 1 7 I A A R 6 L c T 2 F G r A Z J m a d E r y 4 x h F a W J y U l p P I m A B p Y I I F Z Z R R m 9 6 O k Q z 6 H X n 9 g 2 w 9 + A R A v 2 f Z u S D b c R C B M k n J g Y n K J s J C G T I k t Y E s k 5 6 7 F O / F 1 R X 7 + j K m 7 b e d O J V b 4 4 t W 8 4 Z b n n 1 U P n B 2 d I Z T e 1 L 9 4 G A 8 m g u q Z K o s A x R v V / / / e / U n v 7 I 7 p z 5 x 5 N T U / L e Z / Y C 0 F x v + P 7 r z a d H n O y d u 3 e S W n u b L G 3 s H k 2 9 r / C 7 O F 5 T r C 5 u p 9 1 y y 7 z W F 3 2 v f f f o 6 y c j Z 2 z F Y t Y 4 q i k 6 o w K F 5 Y 4 e M c 4 L 2 S J n F P l S F 2 Y T J a 0 Y w d C s V R 7 s V O y p w 0 F y I O O j E n Z D f r W U s b R Y 0 f o 1 D s n W G W r o 6 q q C q q o q J D 9 g S 9 f v C I 7 I P 7 w / S W Z p j E 3 P y 9 T R T A z G H O i 0 C B j g e k k m D Y y N f K M n v Q u U h v b U t 1 d 3 d T b 0 0 s D f Q P y O w V F h b K H V e v O F n K m r Z S q 2 C h h L a T 6 9 B W B V I 6 C O l Y E U m W d r L a U f t 9 G W u F 8 u K y T I h x L K K 6 H h L Y j b E s o F 1 t 3 0 h t x b 2 0 3 w P A 8 2 Z D 6 e J K B 6 S A w 6 z Y 3 L 5 d K i o v p 0 x + d p Q M H 9 t G x 4 0 d l D U C 4 y x s a G + j 6 t R v 0 7 / / 2 m / A U D A M Y 9 p B C c K 0 v j j 6 j d 4 7 s o H d P v y P 7 D r f u b J W V m s r L y 6 i w o C A 8 5 Q M D v L F I x p 1 + f L s v K e J F Y A g S I Y W R P q Y s C f Y Q n 4 + 9 R s 7 B + Y C k 2 4 C K o F D R E 8 W F 6 4 s Y e R 1 w 4 t 3 a M R X n z K i X w g / d w C 5 q 3 + F a l g w p N T A F N I r / / I / f 0 j d f f 0 d f / e E b W b G I 2 5 4 A j R 5 b 2 m B 5 s j 1 M i m P H j s p C / / s P 7 h N J F o v p 6 S k q y M + X K R 2 5 B W U 0 N b u o z y T G 3 D o 2 T c N j z s s I 0 Y n 6 1 D s Q Q y r 1 H p G b s k 4 g n I V E q D O 5 O o 9 j k A r l S H 7 s 5 D 6 5 L z s m 2 0 o o p 5 M b m + 6 d 8 F D t h C x 3 6 m Q C o K a k u Z z 0 0 Z k P 6 O N P z 9 B P / / j z h L t f Y G G W v f t 2 y 1 R 2 r F 0 R O 9 7 U x a p d U U m R f O b 2 b d n U / b R d b K f V k J 3 i f U M S n 2 l R b v 6 E G l a Y K D E p h h h h y a O T I Y u V N C r X 7 1 y / 9 3 A u 5 Q B / X l D v p W V P 8 G P i p 2 b T l J G u V A L 0 S l z g O n t g P d I J g F R F l D p y q A Z r 2 Q H 5 e X n 0 8 z / 7 m a i B 5 l q 4 0 Z 8 / 7 5 G I 9 4 s X L s k O 8 H k 5 3 M B K D t G N 6 2 0 U b z d 8 g 1 T v + n C N X 4 2 r M G a x f m c c q M / E T 0 M m k E j l Z r x J I i M M u e R 9 4 p y 6 T t Q 9 X W d s K t R J E i L p n I m F d l B S D K f K y r Z i l 2 R b C Q U U 5 3 v l I e J h I h o 5 t k m 8 C b U v z b U + M h m A S G h I q Q C N a m h 4 W J Y q + / q r 7 6 i g s E C m i p z 9 5 I z Y W l O j / f R O E 4 n j Y X Q s 8 f 6 8 r h Q e 1 9 F 6 H x V m R z w v R d n x 7 t l K J E M a T Q o Q R B M j o q 6 p p M q o M x J K k 8 Y k k V D K X l q W f a L U 9 A 3 k 7 7 5 / V P 1 p m 8 K W 4 1 B R y f R U 8 k D X 6 V r b Q G S / Z N Q 2 d q 5 P l l C 4 D h J p Z n Z W N k j D j o i f f v Y J Z e U U U N D h l p n C 7 7 x 7 U r Y c x Q R I T B / B x g a J 0 D m 6 d p g S 4 k 3 f 3 c F k y o z c I 1 a Y 7 R x d G R 0 S / h q c G y J F C B O d R w h j y K T P C X n 0 O U v Z O C G Q G z K x F U o u e F b i t R O b J J t G S k R S a S E / T H 7 A 6 s U Y K R V 5 2 a 9 b S o V e 8 s 9 h L 6 l k M T s 3 R 9 9 9 e 4 6 G B 4 f Y j s q l u 3 c f U U d n F w X 9 i + R 2 K t U O d h P s s M X F B Z o Y n 2 R C x C c N J h d 2 j 8 c P m c r x h K i h J E D 7 t / n p o 2 b v C h v R F + T f H Y v / u S A V U 0 k R S h I T R S S T I p g Q R + r 0 e d S Z a y z l M P G k P i K 5 Q h a S H T u 2 O 2 4 b s V W 6 8 q Q n + u n Z E N 0 D 6 J V c 5 O T G g r E U u J u t R M K L e m 1 Y H K R 9 l T 7 q 6 x u g m t p q 2 a 9 W 7 B u + n 8 g d J U Y 3 2 z + 4 c q 0 N s b + + N U U z L + 5 T 6 9 7 D t K c + W 3 p q 1 G P g t u N p h 5 A H 0 g l T 8 D F 4 + + B + u y w 3 F i u h s O d T J 5 N h e C a x d r 8 t P 0 i 7 q x J H U H y t 1 z + P P G e V C 0 G Q 0 P A 5 F y L o Y 1 X m n L W K K J J A 4 k j Z S K G I B B J p h B m 6 X F a B s G r 7 T 8 z Q R T D s X / 7 1 T + T v 2 h m b g l A D I w 5 a 8 r H B 5 0 q X h f q F U J w M Q K 7 I y 3 7 F C C z Q i f o F W S k W G 6 4 N 9 L + g + f l 5 t C 4 5 L e N F f D 9 Q x 5 q a m y T u D h 4 6 3 K O 5 z y 4 m w P z s P N X W V c v v Y H N t 7 C R v x o s G h 8 f p q w v 3 6 K 9 + 9 m 5 C L y B s K g z s 1 t S o z 8 D u i r L n r l 4 f k O 1 7 u t T l o c U 1 v N 2 x O + D H A p / z j d 4 F X s j C 5 D C I d o m D N F r S o E 5 I h R z S J U I o k M l I n L B 6 p 6 e 4 S 9 J T 3 m W K O y d D q P x c D / 3 o J x / p v 2 x f b A p C A V 1 9 f J t O J h O k F O e w G U R K 4 T 8 3 y N d G K M Z 7 j b 4 1 Z 8 D i f r C 3 1 O j o B I 2 M j K C G X H y f G I z N z c s j v 9 d L z T t b 2 E b y 0 u 2 2 O z J v q q W 1 W U K N H v X M 0 c e n m q U u E b A q L H p 0 7 F x o B U L 6 O s Z c 1 D + Z 3 L Q O 6 P y r 7 S P c w X Z X N 3 8 e Y I g j z 1 r K F i J x W e U g U Y R A i k w W Q k E a g U x I A U 0 o Q y T + P t H 7 6 K q E t S N + + T d / J P d g d z i u P N 0 c h H o x v E w L S 0 7 m F B N J E 8 q o f t i o G Z A X / Z r w I d s a 2 G n d i i v d b j H g 4 / X 4 2 G T g 8 g 9 X J P o h k 0 k D C X b 3 z n 1 Z N w 9 l z J X C P r 0 Z n g z Z D V E 6 i 1 U A 1 z m m 3 c f u C z U x 7 6 C b e r n l Z P H J z s S E + v a J h 6 W K K i u y r C R S h E S K U J K D M C j z L 0 u d S C O c g 3 o X I Z J R + c J S S i S U V v W E V F 4 q K 8 2 j M 5 + 8 q 2 7 C 5 u A O a n P 8 2 1 b u k p e h X o L R u T H Q p 1 7 w 6 0 a 8 r W C O 1 f k S q k 9 u l j Z Q 6 + p q a 2 S t P M T p w Q b C J E F I o p 2 7 d t K D e w + T I h P w r P N Z F J m m F p z 0 3 V N 3 y m R K B D z T m S X s e a U J J C R R 4 0 b K J l J E M e 5 v t 0 v l Y T K B P L C f U N Y E M m V j O 1 m T e a + x x I K 0 O n P 2 X U t L s P e / x J a q D e F y 8 A v V R A q / A M m V O s F v W F / 5 6 g H b o n 0 o W q 3 S + 5 g l B C L M E w F S a / f e X X T h w g / K J l s D m G I / P j E h Z Y Q U t f W l c + N f m 4 j J w H R Q l 7 v S N J E U g U A I d c w k C C d 1 f s G r 8 m i b S a X I t Z F z s K X E C S F 5 5 F 1 K 0 q Q C m b K z M p L q Y O y C T U W o x n p 3 z E v S P S A S e s v X L K n 6 J 1 3 E H X h S Q K O I n S w Y C 8 z O f Z e l 1 u P H T 8 X h k Q j Y h R 6 7 c S C W D 1 g K I A J D i i k j 1 n 4 y j 3 A C n O a y S K F w i k g q V U a u y C a 5 L s s x c n M u X K f e l X q H + j g s p f i a c F k T i j W S P / n F Z + q G N g n s P 7 A b k / K y n f z A l S c o y D k e v k r 8 k u S l v 9 7 B 3 + 9 T 2 A U Q O w e u B X g E E R x 7 / + 4 D W f A z H k A m T A M x X s E S S 0 R D K m g u C 4 R D i w D V I S m y 3 O p N l x w p Q h R u 7 F L m P J z M s S G M 5 T z I w b n x 7 B l V T y S T k A b H i j y R B I e E U v V 2 7 W 6 K 2 w b s n G w / s B u b q i s h p S y 9 m 3 l 5 k l A P U r 0 + S e U P E j 0 e i v F O x A B L h z 1 q f y x r 9 M V O w 4 g H b D x w 5 N h h a r v Z R v f u g V j K A 4 b v h d i 9 k Z E x c c d b E W 9 q x l q o L 4 7 E / R n y I G G p s o C W P l J n y u H n a y l b k i G V K Z u k j k 2 9 f l c x 7 8 5 K K p C M Q k F + B n v j t g F b p 2 s d 8 E d v L i w t L V P H 8 3 n x 9 o k b n X t q 5 U 5 X O / t h o B W u d C z R i / x 1 Y D V P G e Y s I S w I e z 2 t F R B r g I a M x T E z s z J l l a O J 8 S k a H h 6 h / I J c O n V K b b x m B V Q + e O S S h R l / s h I J C f j m s Z s / D 0 T Q R M I 5 H M s 1 K o 9 0 X p o 0 J u c U I Q q X h T j I o c J p t 7 k m D r Q M l C G R 1 L i T 8 u 5 h R d i f / v H H V F S c / M 7 2 d s G m s q E M M j K c s t a c v C R J / N K i e j x + g a Y X 5 f x 1 Y L W 5 R l D j e v v 6 k i Y T p N D v f / c V Y V x q / / 6 9 1 N D Q I L t 8 f P L p G f J 5 f X E / p y f O n s C r A R M L D Y m s a W g G 8 7 b w 7 D R 5 8 A z 1 c z S k Q R L i 6 G N F I u S W 5 7 + i H m V I K S 5 b 3 l V Q B 7 9 K E o L 5 K S c r Y 1 O S C d i U h A J a m v L 4 5 Z i e z r h Y V a 9 n e k H z Y p F g G 7 x K 9 K + y 5 h 0 I N T q S 3 G Z y c F w g q h z k i R 1 j M r s T x v M C T s Z Z z X Y 1 W E l k f U 5 3 e j E 8 Y R p 8 p F 6 l C B E k a W J E 2 U i m X o 7 V e w i / D 1 1 W 7 w x J 2 c J K Q i k p F W J C / d l f 2 j / E K B E 2 n V P C m u q q s / k l w b 6 w v C j t q D D H 6 u U i V z 0 m t y D + 5 Y 1 H 7 0 R i Q s H D h 5 C g h Y X V Z 9 X C e 4 e N s Q 8 d 2 r 9 i Q q F B f U P 9 C g 8 g v H w T c 2 v 1 j f j e E Q J B U k w v h P g Z g Q T L t O Q L 0 Y W n a Y o Q C Q m k 6 w 1 x p E 4 n 6 3 F Y 6 h h S q V y S 7 v D C Z d 0 Z Y l c N 5 B 9 8 d G r F e 9 5 M y X G 9 s 3 / T 2 V B W t D + a o E V / S N t S 2 o 6 S 3 K n L i K Z A G X Y V 2 1 Q 6 V 0 + A f 0 q m y i + L E / U + W f 8 u H j D 5 z 8 8 9 8 P H j x 8 Q 7 B y n T 8 7 y H C o u K Z K A X D f v b r 8 / J 2 h K r q Y a w x 0 b Y l q q p q 6 O O k T R W 9 V Y S G a S J C y 2 R 5 B + u k e t A E l 0 v C W S z l j l x W V R o 1 M m x I p a o d H I N S G S p C x N L S S 2 c j y I W C M S 5 W h E W 0 R A g l J c 8 7 j T 6 6 1 / 9 q b r X T Y p N T y i g 7 e 4 w N x G L Y 0 L I B e e E S i C R I p S F W H B W a D K p 4 5 c n F T 7 i b I K 4 O I Q K Z W V n c e M K S Y T 6 k y d P m U h l 4 n Q Y G B j g R h a U x S t X 2 1 q 0 7 e Y t W d O v Z W c z P Z 2 t J W + C B V b Q 8 J U 0 U s c o y 3 9 D C v z j + 1 D X o M z 1 u k 6 O z X V C F l U W s p h r N a F A G H X O 6 s G L J l S Y W C y N V K 7 U O y G W O C D g i O B n x p / 5 6 3 / 8 S 3 W 7 m x h b g l D B Y I h u 3 R v W X j 8 L s T S 5 h E g u K 6 E 4 I d d k A h M 2 i l S J p B T W y E N v / a z r m T R c L L 6 y 2 m T A W G C d v o c P H l J j U y N d u X y N f L m t l J a / X Z + N B h q 5 I Q t n Q g C p k W N N j K i k V G F z D F L g O O L Y U d c I a S S 3 k M j U g z y 4 F q S x k o m T s r F A I k U o l S C h v J w r U v 3 q 1 7 + Q d d w 3 O x z X u z Y / o Y C F B R 8 9 e D T O R L E Q S u d K Q o F g m k g g l i F V m E y Q W B t D r L M 7 v a L G o I E Z i Y O J g L B 9 a m t T 3 y v X Y H J y i t X E X m p q b q Q f e v T a C t z Y g c h L V K Q Q I s m P C F H C Z b n G E I W T S C t F F B y D J F x Q B D H X W c i D O i W J 1 H G Y X J p U y o Y 1 p F J l p f I p d U 8 k F H K W U M t M q J / 9 / F M q K S t W t 7 / J w Y Q a w N P c E n j 4 a J j m 5 g P k s B D K J Y R C 2 W J L g W B R h I o Q i 3 9 E y k o n R F W 4 n A z Q A J 2 D 5 2 h 7 X S W r d 8 W E b W y w F P L M z A y 1 t D T r q 9 Y G Z r 2 i J 4 9 1 U G A w + d x T s 0 e U I k E Y a P z 6 W I g Q P r a U J d d E i S 0 L q c y x J g 2 O J Y + Q T J E l U s Z 5 E E d y c U r g v C Y S v L F w Q I B Q 3 N G Y M S f Y T Z V V Z f T 5 H 5 + V + 9 0 K c N z Y Q o Q C r t 3 s p W B I S y Q h F h I f g 1 D I Q T A L s a x k i i 5 r c h k i a V K h O h G 5 Y s 9 h 4 H Q 5 s E R + b j x o q H l 5 u f r M 6 k D D v X 3 r r m w n G v A H 6 N i J o x K t j n p M Z b / Z w w Q D L + S H / N S 5 V M p 1 c h Z 1 K O t c / o k 0 0 s e S Q B a d x 9 T F S i R V z 2 W T h y U S E w n X g E R 8 b K Q R z o e J h G O o e U w m c U J w D i f E r / 7 + z 3 H 3 W w Z b j l D A l W v P W Y E B a Z h M T C o Q R y Y k G k I h t 0 i o s F 1 l S B R L L A D l c I 7 r p F Z D H Y S r d A G / + n G L T 3 I A j T U a + H x V s p 6 D w w J z n e D 9 6 + x 8 R i U l x T I m h Y V S n n H i J i 8 k A d T v G S J I j a q T Y 1 w Z c 2 x J z A p d 1 r k m V n j Z r z C J I u R a K a F U r o 5 B K E g l l J l E Q i g M Y + i J g 2 x H q X l O f n K n O e n v / u E v + P u H n 9 q W g O P G s 6 1 H K O D S l W 5 u S k w c i / q n p J K y p Q y x 8 E J B L q 7 g n F 8 u p 5 W E 0 r n 8 1 9 f g j 8 g 5 q Q 7 / N J k B 9 m V q r T A x c 2 s / a j R s N M h r V 6 9 T R k a m e P S y M j P J y x / x P d Q 8 f I b w Q 3 2 W y k E A y z E n 5 O p a X b Y k V Q c y m D p d F r J E j o U 8 Y Q J Z c k 5 G O o k T g h P q w n a T l k p C J I w L i m S K E C r N 5 a B f / 9 N f y f 1 u N T C h X q g 3 s Q V x 8 Y c O J g q I A x I Z Y k V U P y O Z w h J K x / 6 F i a R z o Y + p w 5 H k q N L s k W s 0 z D n 5 q b C t Y J l 2 V U Y i x + W B R 3 6 E w W 0 Y P 1 e U 5 7 x E V 7 t h M 6 G x q 3 q U p Y Q c 9 b h W i q a s r 9 G 5 / J N y t E c v Q i I l h X D O k E c R R 5 X j E o o J g 7 o w k X R u 1 D z j h J A I c j h p g i y t + d / f / / M v 5 Z l v R W x p Q m E V 1 U t X u r i N K 0 l l n B O K T F b V j 8 t M B H n J y D W 5 Q I t o g k m N X K N y / B W c Q w 5 E l w 2 w L N e p h t X n Q n E 7 x k 8 p A 2 j g w L 1 + F 4 3 M s Z q n j 3 G h u h Q 5 l + Q / f i h S m H o U T Z 0 k u Q a k s N Q J a X S O Y y G N V u / 0 M Q g i d c j l G L + j C W W S I R J y T i A Q S A V C w W Y y t h O W o f 6 b X / 9 5 w o V n t g I c N 7 c w o Q C / P 0 g / X H 4 q k k o R K Z p Y Y Q m l y Q V G K I k F w o A g F k J p w k T K m j Q 4 r 3 M D X Y O C V G O 9 u 9 X A b R Y / V Z k T t 1 k 6 L 5 4 8 U 8 e 5 v s Z c q 8 6 p 4 0 h Z D n Q d f w h q V x A J y S q N I n W K V M g V s R S R + B y I I 8 f q G u N 0 w L F I I 9 R B M h m P n q h 4 h l B + t m G d 9 A / / / N e R Z 7 Z F s e U J Z X D u Q j s 3 C E g q i w r I L 9 n p M C o g i K O I h Z d u p J W V U E I S X Q a i c 5 y T / 6 o c z u S 3 q C h 7 m R p L g 5 T j W Z a F I z F 3 s G / K J e u k T y 0 4 q K E 4 Q M M s i Q a n 8 H d D 4 h q P J Z D 8 l I N I n R z L f / x Q x 5 F r L M f h c i y B I n W K X I o w 4 W M h E l + j y a M I B t e 4 k k Z K Q i l 7 S X n z o P K p c S b l 2 f O R 2 5 N O f / + P v 8 Q N b 3 k 4 b n a / H Y Q C v v v u P i 0 j R A m S S a S U c l R E q 3 + G W C C O h U x c 5 h + q D I r g v y a S Z E I b U 2 d g z q 0 N b r P 4 K W U B G r E u R s p o / C b n g v z H D / z U u U 5 y l Y U 8 / C N c j h B J l x M S S p F I J J I m k q k T A s l 4 E 8 p K W h k S G U K h H u o d b K a 3 B U y o Q f X 0 3 x J c v f q E Z t n K N 1 J K S S c j p T j X p D J q n 5 V U / C N S F r L o O n y w J Z d M H a F g f q w C / Q r C m f V Y H 6 H x 6 1 z q z D k U 5 L 8 p q 3 z F s S R F F E m a N F E E M m U 5 B n l U i i K S 5 J B K S i J J W V Q 9 R S i Q C D m m 1 l R U l t G f / O J z 3 O h b g 7 e O U M D d u 1 0 0 P D w r p D L 2 l E O W e g Z 5 I g R T 5 F l J r D C R k I M 6 m j Q m V / / l Q E G d W B 3 c o A 2 k Z D 0 O l x U Z c A G X 5 B o 5 g 1 z K u s 6 S w s f 4 J 0 T R x 4 Z c U s d E M W W Q R h M L Z F G 5 I R L n Q i K V G 0 I Z B 4 R x R m D 6 e k t r I 3 3 0 y W m 5 6 7 c J j r a 3 k F D A 1 N Q c X W F p x c y J S C o h l p V Q K y U V / 9 B l F P W x M E h T C H W S q V z B n J O D l U C 7 1 8 V w S e p M W Z c 4 V x m O 5 Q K d 8 0 8 5 p 3 I p 6 z w 6 G U K B M J F j k U K a R E I u 5 C C N I Z H k 2 n Y y d h O k E g i l i S X z 0 L g O z o c / / f O f U N k W i c 1 L F Y 6 2 5 2 8 n o Q A 0 l q + / v s X q i i K J I p K x s Z g 0 I B n I E 0 M q 5 P x D l y 0 E w r F h j Z S R h 3 8 I I q U I o l 8 A y G B K p i w l z i w 5 J 1 V E r o 9 1 v S T 8 Y 9 K Y c 7 E k M s d h N c 8 Q y e S c h D h C o A i p R E J p d U 8 k k 3 j 1 o O I F Z X r K 3 / 7 6 F + H V m N 4 + E P 1 / 5 2 2 9 X u N J b Z 0 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 N a m e = " S t r a t   1 "   G u i d = " b 4 a c c 9 4 3 - 2 d 8 e - 4 1 5 5 - a 8 3 2 - 6 a 8 9 a 8 a c e 5 1 6 "   R e v = " 1 "   R e v G u i d = " 1 f 4 c b 5 0 9 - 2 c 4 3 - 4 0 b 8 - 8 f b a - 4 3 8 4 f 8 2 c d e f 1 " 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8 e 1 4 6 d 0 8 - e 1 9 5 - 4 f 3 9 - b 1 f 7 - 7 1 c 6 f 2 9 8 6 7 4 d "   C u s t o m M a p I d = " 8 e 1 4 6 d 0 8 - e 1 9 5 - 4 f 3 9 - b 1 f 7 - 7 1 c 6 f 2 9 8 6 7 4 d "   S c e n e I d = " 5 2 0 c 5 d e c - 3 8 2 5 - 4 3 f b - b 1 9 5 - d 0 c 3 3 d 0 1 5 0 5 c " > < T r a n s i t i o n > M o v e T o < / T r a n s i t i o n > < E f f e c t > S t a t i o n < / E f f e c t > < T h e m e > B i n g R o a d < / T h e m e > < T h e m e W i t h L a b e l > f a l s e < / T h e m e W i t h L a b e l > < F l a t M o d e E n a b l e d > t r u e < / F l a t M o d e E n a b l e d > < D u r a t i o n > 1 0 0 0 0 0 0 0 0 < / D u r a t i o n > < T r a n s i t i o n D u r a t i o n > 3 0 0 0 0 0 0 0 < / T r a n s i t i o n D u r a t i o n > < S p e e d > 0 . 5 < / S p e e d > < F r a m e > < C a m e r a > < L a t i t u d e > - 5 . 1 9 1 5 2 2 5 5 0 3 9 6 1 5 3 5 < / L a t i t u d e > < L o n g i t u d e > - 2 . 5 0 9 2 9 3 4 2 1 5 2 0 4 3 2 8 < / L o n g i t u d e > < R o t a t i o n > 0 < / R o t a t i o n > < P i v o t A n g l e > - 0 . 6 1 < / P i v o t A n g l e > < D i s t a n c e > 0 . 4 < / D i s t a n c e > < / C a m e r a > < I m a g e > i V B O R w 0 K G g o A A A A N S U h E U g A A A N Q A A A B 1 C A Y A A A A 2 n s 9 T A A A A A X N S R 0 I A r s 4 c 6 Q A A A A R n Q U 1 B A A C x j w v 8 Y Q U A A A A J c E h Z c w A A B C E A A A Q h A V l M W R s A A A i O S U R B V H h e 7 d 1 9 U J T V H g f w 3 7 P s g i S G a Z l v I J C a V 3 L C t C j L o q b b N c a 6 m V Z 3 b m b Z V P b + a l p W G j l p o a U z W T O m M m Z d p 8 Z K e 1 F v K i n E u 2 I v N G Y K I p F K I W C B v O z C b u f J 3 x S D R w f x 7 O 6 z z / l + d n 7 s 7 7 f / u e c c z 3 P O 8 7 L G + t w d P o L j e N x u W p X x L t 3 3 5 E v 8 C V j B v y + L p Y 8 z v + L K e h z 8 D h 3 s K v m W p j z w D F d g F X M W r a K j D Q 1 c W Y 8 Y U I Z 4 Q 3 S M w p x s i u g W K X K w k h G j x t C C t B d E J m + 3 Y I d D 8 h l C R H 7 2 N j I M s w A r c b n C 6 e u i A m m b W S E c k s 8 Q I u r r f x d / w Y r G X n c j + b x e a b s F O 7 C G O o H + M Q m c g d U 8 P f c t W r 5 k M V f W g j X U C e K f N 9 w m 3 s G K H A 4 H b V j 7 o c j k b R f M w B p K E k 1 N j T T 8 w k t E A V Y 1 e d o M a d s F O 3 D I J 7 F 0 U T o l D L 2 A K 7 C i i X c 8 S J v X f 8 q V d W B T Q h I 5 W z P J 6 X K J D K w q z O m k x S + n S d s v m I E 1 l C Q a j x 4 V 7 2 B 1 f Q f E U V u b V 2 T y d g x G Y A 3 V I b w + L 0 V 2 j x I F W N 2 y t b n 0 + U c f S N s x W I E 1 V A d 1 N Y d p k j g + B + t z O l 3 0 / s o V X F k D B l Q H 3 + 0 s p g m 3 T + M K r C 4 p O Y U z a 3 A Y Y p 7 C 6 + / X N 9 s L 6 Y y o H v z 1 g N U 9 M i u d K s v L 2 7 V g c F + Y o T r Y u m m j + G s e E E M o 6 N 4 j m p 5 9 x D p H F N i U 6 B A + 3 B 0 W c n r 2 7 k s + 8 Z K 1 Z 6 A D M 1 Q H 5 w 1 N 5 A x C x X M L V l B e 1 l a u g g s n d t t F S 3 M T n T 9 i l M g g l P Q b G E e v z p 4 l b d N A B 0 7 s t o v 8 r C w a d 9 P t I o d Q Y t 6 3 d m 7 / W D M L e m A N 1 S 7 W v L e S Y u K H i g J C z e z X V l J 5 2 V 5 p u w Y y s I Z q p / q X K n K F h 3 M F o S Q m f g g t S Z / H V f B g Q L X T U F / P G Y S i y o o K z o I H J 3 b 5 Z d 5 S H R 4 R w V 8 L h K L n F 2 Z Q z a / V 7 V o 1 8 C / M U O y 3 u i N 0 5 0 O z u I J Q l J i U T E / d P 5 W r 4 M C m B M f e H 3 f R 6 D H X i A J C l c M R R j X V 1 d L 2 D V R g h m J b v 9 h A / W L i u I J Q 9 e D M + d T a 2 s p V 4 O E 8 F M e f d + k 6 n S K H U D Z u w m R 6 e / F r I p O 3 s 7 8 D V 0 p w h I W Z t 7 y b G Y S 6 j e s + O q 5 9 A x V Y Q 3 E M G j x M J G A H 9 z 6 Z F r S L Z b G G E l p a m m l M y j i u I N S l T r q T X p z + G F e B h Q E l 5 G V t o 5 T r J 3 E F o c 7 c 7 T O f T R 8 M 2 J Q Q k b 1 l E / U 6 u 4 / I w S 5 G X p p C H o + 5 2 y d v c 3 + F w / y B C d 3 j 6 6 J 8 C g v D D p + d z H 1 j N a 1 Z t U L a 3 v 4 M H P I J H r e H M 7 A L 8 z / I 1 R n L u Q o c 7 Q e U z + e j s / s O 4 A r s 5 O r U w K + L t V 9 D m U + J x W P D 7 O n h Z 9 M p c + N 6 k c n b 3 h + h / Q x V c / g w r u G z K f P 5 9 I v n p X E V G N p v S r z 6 / E z q 0 2 8 g f x 1 g N z H x 5 5 P b 3 S J t e 3 + E 9 j N U x f 5 y 7 P D Z 2 D O v L K U N H 5 s / z h Y Y 2 q + h W j 3 Y 4 b O z / g P j a f k b i 0 Q m b 3 / V o f U M Z e 7 w n Y P D P d u L D + C P 5 2 m 9 h m p r 9 d D l V 6 f y V w F 2 Z Z 7 k P V B Z I e 0 D q k P r G W r b 5 v / T 5 G l P c w V 2 F X V m T 0 q b 8 Q R X / q X 1 G m p n U S F 1 O 6 O 7 y M H u P B 7 z o f X y f q A y t J 6 h c r d l c g Z 2 Z z 4 R 6 Z d D B 7 n y H 6 1 v M P S 4 3 S I B H c T E D a G p E 8 d L + 4 H K 0 P o W e D x 2 W R / m 8 8 / D w 7 t J + 4 H K 0 P a Q z y 1 m p y u v u 4 k r 0 E H 6 s n V 0 t K G B K / / Q d l O i b M 8 e S r p 4 r M h B F 3 F D h t O b C 1 4 R m b x P q A h t Z 6 h F L 8 + h h K H D u Q J d 5 P r 5 h 9 m 0 3 Z S o L N 9 H T h d + a U M 3 0 6 b P p d a 2 V m m f U B H a b k q 4 c Z e u l q 5 J v Y X u + 8 8 E a Z 9 Q E V q u o b x e H 0 V E R o o c d G P u 9 u 0 v L T U z v 4 S W a 6 j q q k N 0 2 1 2 P c g W 6 e W D m f K q t O c y V W l q u o Y r y c y h 1 4 h R R g I 7 G 3 z K V 1 r 7 / n r R v n G 5 o O U O V 7 C y m q O i z u A L d O B w O + u C d D K 7 U 0 v I X D M 2 r z M 0 v F f Q 1 / t a 7 y S f W 0 u 3 7 h Y q X l r 3 K 6 / V y B r q 6 5 / E 5 t P C l F 7 h S R 8 s 1 1 M j k q 0 Q C O j O f f 7 5 l / W f S / n E 6 o d 0 M 1 d z U R B e O v o I r 0 F n i y G T l 1 / Y Z W S V 7 z T u v t J H z 5 W Y 6 7 4 I U 6 t n r H P 4 E d P X b k R r 6 N u 8 T + t e N N / M n p 0 + 7 K y V W r 3 i b o n p E i w x 0 F 9 2 z N 7 0 + 9 0 V p P + l q a H f I d 6 D y J 1 z D B 3 8 Z n J j E m R r a b U o 0 1 P 8 u E o B j 5 r + 1 h r K / 3 C T t K 1 0 J r W Y o b 1 s b u S I i u A I g c o V H 0 M K 0 2 V y d P q 1 O 7 N b V 1 t L 9 0 + f x P x 3 g m N F j r q V j v 3 G t 4 P X V 9 6 X a 7 P L t K M i j 6 D 7 D q H 9 M P H 8 C Q H S k t p r a G n + m 2 P g E / q T r t F p D v b N 0 C f U d M E g U A H 8 z T 6 H c p e i J S F q t o X a X l O A a P p C K i l J z K k X 0 L s k w s 2 m 4 P X g O H 8 g t X 1 d A V Q f N B 2 H K + 0 5 n Q 5 s T u + T z U f z g f 5 g Z w H G 6 9 z i T 5 j 8 3 Q 9 p 3 T i W 0 W U M 1 N j V S 4 k W X i Q J A r q r q V 2 n f O Z U w c n a V a b H L t z p j G Y 0 d N 4 X O 6 o 1 r + E B u d 0 k x 9 e k V R r E J X d / t 0 2 Y N l b 3 l C w w m O K l h I 0 b R o 1 P / K z J 5 H + p M a L P l 9 c P 3 J Z w B n F h d b R 1 n X a P N p o T T 6 R J / A U 4 u f d l a q t h X J u 1 D n Q k t N i V 8 4 p W Y l C w K g J M b L v p J 5 o a u 3 8 l r 5 P 5 Q b v t N i S O 1 t T T + i t E U h l k K O m F g 7 C D 6 3 + e b u D o 1 W g w o U 0 t z M x 7 O A p 3 S L T L y z y f M d o U 2 A w o g E I y 8 3 R h Q A K r g S l E A h c Q M t R 8 z F I A i m K E A F D L y f s Q M B a C K k Y 8 B B a C M G F A V G F A A i m A N B a A Q B h S A Q k b + H h z y A a h i F O z 5 C Q M K Q B E c 8 g E o h A E F o J B R s B e H f A C q G I U Y U A D K i A F V i Q E F o A j W U A A K Y U A B K G Q U l u K Q D 0 A V o 6 j 0 Z w w o A E V w y A e g E A Y U g E J G U R k O + Q B U E Q P q A A Y U g C L G d g w o A G W w h g J Q y N i + D z M U g C p i Q B 3 E g A J Q B I d 8 A A o Z O z B D A S i D G Q p A I W N H O W Y o A F X E g D q E A Q W g C A 7 5 A B Q y i j F D A S h j F O / H g A J Q g + g P D R E q o a H b 4 1 0 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 N a m e = " S t r a t   1 "   G u i d = " 3 4 7 8 1 8 7 3 - 7 7 d 3 - 4 7 2 3 - a 7 4 f - 5 6 1 e 6 2 4 f 8 f c 0 "   R e v = " 1 "   R e v G u i d = " 1 0 2 3 b 0 2 c - d 6 8 c - 4 b a e - 9 9 c 5 - 2 5 7 7 6 9 4 c 7 a 1 b " 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C u s t o m M a p L i s t   x m l n s : x s i = " h t t p : / / w w w . w 3 . o r g / 2 0 0 1 / X M L S c h e m a - i n s t a n c e "   x m l n s : x s d = " h t t p : / / w w w . w 3 . o r g / 2 0 0 1 / X M L S c h e m a "   x m l n s = " h t t p : / / m i c r o s o f t . d a t a . v i s u a l i z a t i o n . C l i e n t . E x c e l . C u s t o m M a p L i s t / 1 . 0 " > < m l > H 4 s I A A A A A A A E A L V S w U 7 j M B D 9 F c v 3 N A 1 0 2 x Q l Q Q h U U a n Q F Q X R H g d n k l q b 2 F 7 b I W W v / S w O X P o / + w v r J K U t 2 s O e 9 m T P v D f v j c f z + / 0 j u t y U B X l F b b g U M Q 1 6 f U p Q M J l y k c e 0 s p k X 0 s s k u q 6 M l e U d K D P j x h J X I 8 z F x v C Y r q 1 V F 7 5 f 1 3 W v P u 9 J n f t n / X 7 g L + 9 m C 7 b G E j w u j A X B k B 6 q 0 n 9 X 0 V P L k z t 5 E v x n h Y d 2 p k 4 r x G A w T P u h h 8 H 4 m z f I z s f e S 5 C N v F H A h t n Z O B y O B i k l 9 1 B i T G 9 B 2 9 2 W K H d w V h W g + S 9 o E g E l 0 x J y v O F G F f D W k S e 7 r d 5 t 9 8 g z T + 1 6 7 g Z 1 i z x f W z c q B 5 h H L J X U o N 9 i m k F h 8 N D 3 Q g H D G 8 y S a G o W N a g l i H S V t J z I P 0 0 5 / B o K / q L B 4 l x M u D Y 2 s b r C h v U X 4 M g z y X 5 g e l T a x 9 H V h p s l W T A o 8 D v r 2 m u D e Z Y Z t G 3 K f e 3 U X F V W O t 3 m 8 R b d 9 L q 2 G 8 A J T A q u 1 D G b t K o P I H I k E y 3 L m H p B 6 F Q e p X t + c / G T y G + N O + b q / / u P 9 / b N + e m + c l 1 0 G 3 G c + j 7 h N v Y A N t v 7 J W h W O f k D F 6 D Z A Q Q D A A A A A A A A A A A A A A A A A A A A A A A A A A A A A A A A A A A A A A A A A A A A A A A A A A A A A A A A A A A A A A A A A A A A A A A A A A A A A A A A A A A A A A A A A A A A A A A A A A A A A A A A A A A A A A A A A A A A A A A = < / m l > < / C u s t o m M a p L i s t > 
</file>

<file path=customXml/item3.xml>��< ? x m l   v e r s i o n = " 1 . 0 "   e n c o d i n g = " u t f - 1 6 " ? > < V i s u a l i z a t i o n   x m l n s : x s i = " h t t p : / / w w w . w 3 . o r g / 2 0 0 1 / X M L S c h e m a - i n s t a n c e "   x m l n s : x s d = " h t t p : / / w w w . w 3 . o r g / 2 0 0 1 / X M L S c h e m a "   x m l n s = " h t t p : / / m i c r o s o f t . d a t a . v i s u a l i z a t i o n . C l i e n t . E x c e l / 1 . 0 " > < T o u r s > < T o u r   N a m e = " T u r   1 "   I d = " { C F 6 F A D 0 5 - E D 0 8 - 4 F 4 9 - 8 A E F - 9 F 1 9 2 0 7 2 5 4 7 0 } "   T o u r I d = " 1 d c a f 7 f f - 5 b a 3 - 4 0 1 0 - 9 6 4 a - f a 3 b 6 2 7 9 d 5 4 d "   X m l V e r = " 6 "   M i n X m l V e r = " 3 " > < D e s c r i p t i o n > A i c i   p u n e i   d e s c r i e r e a   t u r u l u i < / D e s c r i p t i o n > < I m a g e > i V B O R w 0 K G g o A A A A N S U h E U g A A A N Q A A A B 1 C A Y A A A A 2 n s 9 T A A A A A X N S R 0 I A r s 4 c 6 Q A A A A R n Q U 1 B A A C x j w v 8 Y Q U A A A A J c E h Z c w A A B C E A A A Q h A V l M W R s A A E G X S U R B V H h e 7 X 0 H d x t J d u 4 F Q A L M O Y t J F J N y j j O a p N H M 7 M 5 6 v f Z 6 H d b H X p + 1 j + 1 3 3 v s R / j X v n X f s 4 7 f 2 e M N E S a N R F p V F B Z K i m M S c I x L x 7 n e r C m i A A A l Q l N S k / E n F q q 5 u g o 3 u + u q G u l X l + O 2 l m y H 6 b 5 A r P Z N c u b v I 7 w 9 S I B A g B 4 U o u B y i U C h E y 8 v L 9 G G L j 5 y h A H m 9 X r r R 7 S S v M 1 / / p s K x O i 9 d e + 7 W R 0 S e t B D t r A h Q W e 6 y H P N H U f + k i x 4 P p 1 F L W Y C y l 0 f 4 L 4 S o t L S E v n v q I b c r R A s + h 1 x b k R e k y v x l y n a H y O V U n / U y m J u b p 6 n J K f 4 e / D c W F y g 3 L 5 c m x 6 f I U 9 p K 3 Z M e c j g c F P B 7 q T 7 t M X k 8 H s o v y K f i o i L y + f 0 0 t e S m 3 L Q l o h D f T 0 4 2 O Z 1 O 8 v t 8 5 E p L o 4 y M D H K 6 X H S 9 v Y f G p 2 f 1 X 3 u 7 8 d + E Y u R V H a b 5 + Z A Q C e R J c w S p N D d I V d y w 8 z O X K R g M S k p L S 6 e 7 A + k 0 M s u t 3 I I D 1 T 7 y B h z U P p i m a y J I 4 0 t P N / r o 3 N M I 2 Q I B H 5 2 o 8 1 N R n r r + 6 v N 0 m l m M f G Z J z j I d q v H r o 4 3 B z M w s X b 9 2 k z I z P L T v w D 7 K z s 4 S I i 1 4 n X S p W 9 0 b j j / Z 6 e V O x U 9 P H j + V z m P f / r 0 0 M j J G 2 7 Z V K u L h W f B z 4 p 5 G S O X O y K L 5 p W X + 3 A y 6 c O u + f M 7 b D C Z U 2 1 t N q I y S Q 7 S 0 p I i E 9 E H T E p N A S S b A 5 B c 6 P E w a K Q p M v Z O F y p l W L 3 3 9 y C P H s c h x L 1 N J L t H z 8 W g S A m f 5 9 7 i N U s + E i / p Y e h k J B a l 0 a r u P M l l C b Q R G u Q P I 8 Y S o / f 4 t a m 1 t p s 7 O Z 1 R W W k o z c 7 O 0 l N V C w 7 P p + k q W h l x 8 v x H 3 p e 7 F A O Q a H R 2 n m p p t c v z k y V P a u b O V n 9 0 S k z N b S J a Z n U t f X 3 t I f i b d 2 w r H b y + / n Y R K z y y i k L u O p Y W S P s v L Q W r 0 P G W V x 0 2 V l R V y D U g z u + S g K 7 o H L 8 4 O 0 t j c S m J Y k Z c R o m P 1 P m 5 U D h r i h v x k a K X U M j h W 7 6 c M V u e + 7 4 x I L w O Q O p c / q 6 4 o K G o j 3 y b 1 T 7 u o r j A o J A T A a a i S I G B 3 d w + 5 0 9 M p L T 1 N 7 j u P 1 T p I J Z / X R w s L i 5 S V l U k + V t U K C w u o u K R Y f Q A D 1 1 z p L 1 5 B I E g q I L Z + Y W G B 3 G 4 3 p f P f e t 4 / R m V F W T Q 9 P c 1 n H J S Z m c G f X 0 j t v a M 0 M j W n f u E t g + N 3 b y G h s s s P c M O A 6 q U k E x r g 6 R 1 L N D s 1 S i U l J W H p A 3 z z 2 C O N 1 l p n R b p r m Z r L g v R w M N L L A 2 4 X k e 8 V d d S Q i r g b c 0 u B 2 R e 0 s 3 S O t m + v U x U W X L 5 8 l f b u 3 U O 5 u T l y P D E x S S 6 2 e / L z 8 + T Y Y N F H d L E r I m U r M m d o a e S + f O / 8 v H z a u a t F n 1 H o 7 x 9 g a V U t 9 3 G 7 7 T a r z A t 0 / M R R s c E m J 6 e p q K y K z r c 9 U B e / R X j r C J V Z e o g W F 5 X j w Z D p J K t X w / 2 d 1 N C w X V / F K g 7 b R B c 6 3 G E i s S 1 O J d l s K 6 S z 1 C g O k N u 5 T B 0 d n d T S 0 k z 3 B t J o a I Y Z 9 B L I Y W m U x Z 8 N s g z N r C 4 F d 5 b 7 a H T g K Y 2 l 7 Z H j 5 W C A 3 t 8 x L x I i F r C F m p o b x Z l g A B v p h 4 u X 6 b 3 3 3 x V y W Q G 1 d m b J y R 0 F S z l P M P x 7 + J 2 h w W G q Z p X P 1 I F E e I 5 4 R v 1 9 A z Q 7 O 8 s d U j H t 2 r 2 T F l k q 5 h U W 0 V f X H o S f 4 d s A J t S t t + L b O h x O c h f t D 9 t L U P P w o l v L A 7 Q 0 9 o Q a G x v 0 l S T 2 E B 4 K G t W B a j 8 V Z C p P n R W D g 0 P i o U t j w 9 z r Z / L F U d t e F 8 p z f O Q b u i m S K C N D S R l 4 9 E Z H R u n 5 8 x 4 6 e u x w F K H w v b / 6 8 l v 6 5 N M z K 1 S 6 t Y D n 1 t f b T 7 V 1 N W E y T k x M s A T M l c 9 C 6 u p 6 J h K w s r K S s r J z 6 O s b j 0 S 1 f h v g + N 2 V r U 8 o h 9 N F a X n 7 2 I Y I h H t U J K d j m X b k j l J V e T 5 N L j j o 0 S C T g y U T i H S 0 z i d u 6 3 i Y m p p m I 9 1 H 5 e W l d J X t q x m 2 s 9 4 U l h Z Z M o 1 f Z D L t p I q K C v 6 O f r p 3 9 x 7 l c A N v a m r k R h 9 f 2 t 2 + f U e k a 1 Z W l q 5 J D S N M V k g j d E 5 P n 3 Z S X V 0 t P X 3 S Q Z n Z W W z L p Y k 6 m J m Z K b Y W O p 3 z d z p o 0 b u x n k s 7 Y s s T y p n m J l f O b i a A X 1 6 + U f O Q A O R F W c v i Y V v 2 z t D x Z j d l p C c m C A h 5 8 3 4 P V W 9 v o u o C J b n + / e v 7 l F d z R J w D s L e C K w V a G J 4 0 o p M N P h l 3 A m 7 3 p d P 0 I v 6 e g 5 b 8 y 1 G S J B l g j M r b / X v x u I 0 M j 7 D k q B X H w / l z 3 9 O p U 8 c p M y s z o R Q C A Q q L i 6 j U 4 q R I B V B 5 5 + f m a c / e 3 U I c w P y t s b F x m m R 7 r b F p h 4 x X g V Q X 7 3 X R 3 K J y d m x V O H 6 / x Q n l y j 8 g k s m o e N Y E n G n x C h G A e / c e c E + / W x 2 s g s u X r t K J k 8 e k 8 f c 8 7 y U P q 1 k V F e X 6 r H I Y J H K j G + 9 Z L J 5 w 4 y 4 t h 4 q U S / N M b g w C Y 7 w L n 4 U 2 e q T G J 1 6 / J Z a g V z G A z C f m Z 6 e o J X + Q H t y 9 S z / / s 5 / R + N g E d X Z 1 U X 1 9 P R U V F f D 9 u U Q 1 H R 4 a o v 0 H 9 n O j X + l x R A f z + P E T a m 1 t S Z n M D x 4 8 p D 1 7 d i c k 7 P j 4 h H g E o f 6 B c F A R I a l 8 / q 2 r / j G h b m 9 J Q j n T P O T I 3 i k q U C L J 9 D G T y b Q h n E f j q 6 q q V B W r A G 7 o O T b A h 1 n t 2 b 1 7 F 3 / G y g Y F S Q X J M z b P j X r K K U S A V P q g 2 a e v i M b N m 7 d p 3 7 7 d 0 g B T w b n v v u f O I k B n P v 5 Q G v b w 8 C h N s 0 r a 3 N K o r 1 C A x B g e G h F v X S x x I H X 7 + v p p + / Z 6 X Z M c F h c X 5 X e N / W Q F j u f m 5 u Q c g O u g A u J v X 3 3 Y Q 7 N b V F I 5 W d P g b 7 / 1 k j N H k U m N M U X I h I T x J E g K 0 6 7 w s j s 7 u 8 T J k A y m p q a 4 w T j F b o h H J g D V h V k h a i o N 0 H t N P j r L f y 8 R m Y C F + b m k y f T g R U T S H D 5 y Q A Z W g d u 3 7 p A r z b W C T A D s n d 1 7 d l J v b 7 + k W O S x F I F t m A p A E H j 6 A N N R G e B 4 Z m a G p d S 4 2 J s Y v 3 r 4 E M 6 J A B 1 t h U O D H 7 7 l f W 2 V l J q M 3 y R I L z g g N l M 8 M p 3 Y 7 g + H 9 e A Y X j D k M O C N H b A W 4 D 2 D b Y L B 0 2 S B 5 7 0 a s p g U f r 8 l F G M V 7 K k K i E s f 8 D v y q Z X t p + 5 n P U y k Z i p h m 2 g 1 1 N f X i j P l + v W b 0 t h h d z 1 + 3 E H L / K w u d K T T H x 6 k K S 9 n k n o L V N 2 e 3 l 4 J S T L P 2 K C g o E D U P L d b O S a a m x s l 2 g K d x + k 9 d W s + k 8 2 I L U c o T x H I F B l j A s y L b i g J U F 6 G 8 h j g G J 4 q S B m 8 7 F S A 4 N F E d s N 6 s c A 9 f R p L l 2 R x u N Z P V 5 6 5 6 f E o d w K e Q m r Y U S / x e c k A g 6 / H j h 1 h O 6 u I i p i A F R W l N D s 7 T w e q F s j B Y h t P 7 d s n 8 W 3 A e K i t q a F b b b f 1 k X q 2 L 1 4 M 0 p X L 1 + U Z 4 x j S b J j J 6 / G k 0 c z s n K h + 7 + 2 t 3 3 K k Y s 1 k 6 / z L K N p N S 0 s m l C h a M m V 7 Q t R Y q o x h n L 9 3 9 3 7 S K l 4 s J s Y n k 2 6 8 y Q L 3 m w p J E Z u H I N p 5 r 4 N u 9 K T T w H T q f S P + H j o T R I c 0 N N R T Z W k e b S 9 U K h x s w O + S J B U + B 9 H s U C W N 8 w f q 6 3 v v v 0 O N j T v k G t S V l Z W y J H 3 O k i u f V c V 5 / C I d b a q 0 v M H N / 2 / L S K i i 2 v 2 0 5 H X F J R N w m N U 8 j P b f u X O P e t k A R x T 1 e q Q M P i 8 j T k T C y w J T I l J F U 1 l A b D X g 4 Q s m 1 d T L R W u A B M 2 V a V T M R A U C n H 3 9 2 E P j 8 2 s 3 k 0 8 + / Z j t I 7 8 E y 4 6 O j d E i 5 0 h W 4 N k V s l T 0 c j 3 e B W 7 d w 3 / z 4 I 6 I h 3 S z Y 0 s 4 J T y 5 x T Q x E Z l + Y S U S 8 H 6 T j w b 7 u o V A + 5 l I 9 a z m r R c w r k t L 1 z d u k w j W e 0 0 V x 7 d H i P h w E I G x + u A l g M 4 H A b 4 A P q + t N 5 0 u J h E J g t A t q H W I Z K / e V k U 5 b B f G f j e o f h m c E C 7 V 0 9 M n T p 1 M N 5 M 4 L z P u u 9 1 s a U t I q I C z e g W Z E O 2 A / M N m L y 3 N T 1 P 9 9 r p w q M x 6 A e l 3 / r v v R U X a a G S t U 4 X M Z d W v K C v S a L 9 h N Q 3 q 2 s u i I D M k b c S t J z c u + h 3 0 1 S O P 2 F a Q W n 9 4 m E b d 4 y u f J 0 i F + M E o a F L h + e E 9 I Y e X t C A v R 2 w t o L G i Q P L N D t E Y N n P K K N 7 P 6 o N S 8 0 x y O v g F 8 v + P m u Z p f H S Y 5 q C v b w B A S E Q F b H R c G o i P 3 n y 9 O F L n g z k i Q N t 9 W d X P A K 7 + y r z o 7 4 o o E P w N / + I M P R p Y G R I C C Y 5 I d K h + B o p O R I / a H 1 N X 5 z N x S C A 0 C p I K U R o I q s X 9 H 2 X V z / p u N 2 N i C R W v e n O k r O I G W l x c D k s n A P F 3 I N T p H f C a p U k U Q y i 0 T A M D L + T 8 y 8 L t 8 d D D B + 1 0 8 8 Y t I U I s 4 t W t B e m x z a D Y O p H t j j T u R 0 N p I k V 8 y X n h V 0 V 2 o J / m Z y b 1 k Q J 6 4 f e a 2 F 6 a 6 h W p h S n 8 U D e f j b l Y O o Z o / 4 G 9 E m 5 k B Z 5 L Z V U l H T y 0 X w i F Y 0 y f X 1 x a 5 D f p U D Y V f 2 5 D O Z Y W i H 7 P m y m 5 / u Y f / 8 e / x K n f F C n g q p U X g Z d j E o T H m R a f T N u + c f 0 m e T w Z V F t b Q 8 9 7 e r h 3 D Y Z H 7 t c L z C s q r y i j m e l Z t g F 6 y e f 3 S e O B C j M 0 O E S 3 b t 1 h k i / J h D 6 M a y X j + M D E P 0 Q x J B O l k Q i P b 5 0 n R 5 7 y q B m M z j u p t n C l F E k F G G v b X h K k w f 5 u O r M / j / J Z F U Q M o 9 s V p I z l K Z o K l Y m K O b v k p I k F J / V N Z 1 L X K F H v d L b M Q t 5 W w N p D i B s a 9 x e w n z C A b l R m E M v t 9 o i T B 8 8 M 9 p Q n n Z / j 9 G L c 9 7 0 Z k u P L 6 3 d T 7 1 J t A E / R P p q f V 9 H j x n Y C z r Y u 0 b O u b t r e E A m j e f 6 8 l 9 U O 6 C o O y s 5 m N Y O N 5 v V 4 + A C o J 0 8 e d 0 g I D 4 g E T 9 b t t r t c d l N T c 5 O 4 h B E Z g M F f S M W W 1 m Z u l H n S W B J h d m a W 7 t 9 / S A W F B Z T u T i f v k p c / A 2 s 7 8 H d j 4 x 2 9 P r 4 e N F n M y M 3 J y V Y T B P k 7 I B q k u / s 5 7 d 2 z S 7 7 T 1 Z 4 M S s 8 q C t u L h 2 t 9 V J z 9 8 q 8 Y b m 5 E U i D i A t 5 A h B U h S g I D u / 1 T T u o Y S Z N Z y o l Q n r t M + 6 v V g P q z r m e 0 Q 7 v T c c + T 4 + M S 9 Q 7 l 8 s X A I B U X F 1 P 7 0 O Z c 9 G V T E s q d V U J L o Y q w g W u k 0 9 F a r y y q g h g z v C B D M o T k H D x 0 Q I 7 h M s e c I X i i U i E V S P K o / R H V b 6 8 X 0 s Q C g a n 4 O A y U G u D + 0 A g f 3 G + n X b t b u a F E G r o V k 5 N T M q d o 2 z Z M 3 s M 9 c Y + u I 3 b V P b J S p G 9 V S W S U F M l w j A F h 9 Q y I b Z d F u j 5 Y H v 4 7 a M R o z B s B S F L Y S N 3 d v d w J z N D e f b t l y r v B 9 x 0 e W l p F z c R 0 f p p s F w e M k 7 9 Q d U 2 1 1 C / y Z 2 K w G W o v / s Y A k 2 r R 4 a F p 7 8 b c 9 + u E 4 6 v r 9 z Y d o S h n r z R w 4 4 R A Y 4 J X 7 4 M m L 7 0 Y H K S q y k q p A 0 A 4 L I e F V X k A 1 G P 0 H q S D K g i 1 Y z X g U z q e d L I R n S 1 r T S Q i I U i B M B 5 I p F j g H h G c i s H k X b t 3 U X l 5 W Z g w A M 7 h P l G / E b j S n S 4 q G J D O v I K n 8 1 X g z u 1 7 d O D g P n 2 k c L M n X V Q / P K V 4 D W t + a p h + e i w 3 / N x B r J m Z a e 7 k M r l T G q X S 8 g p W p 2 f o w c N H l F 4 W m U G 9 W b B 6 a 7 I h P A W N 3 P i i B 2 7 x 8 k A m 9 J 4 5 2 T l h M g F T 0 9 N h M g E g B B o u b B y s 3 G O 9 N h a Q M H d u 3 a W 6 + h q x b 1 a T a I i c 6 O 9 / I c S I B R o P o g Q Q E Q 5 p 8 s P 3 l 0 T F g y c M q h 3 U n G T j C J M B X N 4 G m C m B J c x W m 6 O 1 X r D Z u O L 7 Y u o J k O i p Z h e U 0 8 2 + D L b v 0 u S 5 q G X J V H R L f k G h f s Y h G S 8 s 9 a x 8 l n b H p h v Y 9 Q Y y V t h N p x p U D 4 z 6 2 I D V r s 5 u X Y p G W V k Z F R U W s U 0 U f 3 U e L D T S 1 n Z H e m C o I 2 s B j Q N S Z 7 W x L j Q W E O v 9 D 0 / T j h 0 N d O X y N b p 9 + y 5 L t S Y q K o q o T i 8 L h C R Z A d s G 4 0 f d Y 4 n v b T 2 I 9 e Q B m P G 8 F q Y X n V S o l x X A 2 n 7 Z O T m U y S o 6 A o T x H N G 5 j I 4 M 0 / j I 4 I r 3 b / e 0 q S R U R v F e t h m i Q 4 v y M 5 Y p y x 0 S t Q n G f 6 z E W S 2 q o Z A b M Q Y h r 1 6 5 L r Y I g N 8 f G h r h v x G k 4 8 e P r C q V r M D q r K 0 7 o 1 c G W g 2 Q k E e O H q L C g o K k C J s K s J h M P H S M p r 2 0 p I I k w b g e x p q Q r I A L P V m Y B X A w Z y y N C R R 5 b w 4 h V y l 3 e D X V 2 6 g w t L m c E 4 6 v b t x P J J 1 t B Y c z j Z Y z W s V o x U v F C 0 A 6 U N w n s 2 Z r a q t F 6 l h h n B Z r N V g M O I K M / Q M D L G H S q J U l R g 7 3 m q n g L t t H O 5 l Q q U w Q h N 0 1 z x K y m u 9 9 o 4 G X + k 2 7 i 5 9 X g N I 9 E U m C N f 6 w 8 E w y g E q K U C L Y q 7 A 7 p / l + 0 / n 7 w c O J i H s M R h t b C L j 8 z E 1 z 3 u Q 6 I A D + F 8 x C x k I 5 m a 5 F V o f T p b N E J 4 Y O D p 5 F D H / M u v K I a / V v 2 R v a p 2 T / 5 C l s j V L 1 k H w T z 2 Q K w p G j h 9 k u W h l g i Q l u y T T w m t o a 1 u U D t G / f H j p y 5 G D K Z A J 8 b A u l Q i Y A q 6 3 C D b 7 R w L P B j O K C + e v k X F b R 4 w a Y V j + 1 o E i A Z 4 k U D 5 i S 3 9 7 + S N a n q K u v p Z M n j 9 G P P v 9 U 5 o F t 2 1 Z F e b k R x w K A w W S E J 6 U C M 6 v 5 e o + b / D 6 / q M s Y j A e h 8 K 5 D f G 9 Z G W 7 y L I 7 F b R N 2 T J v G h l p c V A 0 A j c W g t C o S n 2 e t N 3 j e 3 Z u U y o Z x n Y A / 8 F K q l 1 o 9 N T V g f A n R A h s N T K f v 6 O i i 3 b t 3 0 t k D K 0 O a r v d g Y R g n X f z + M l 2 + d I W + P 3 9 R H C X f f H N O b D q o z 3 D j H z p 0 U C Q 3 I s L x n E G g E y e O 0 d 0 7 9 / Q n K W C B m / 4 p 1 7 r V S b y 7 b D 3 g j v e F h A 5 K H B V s 5 0 4 F 2 b 6 M a Q 9 2 T Z v C h k r P b 1 k h n Z C O 1 K 2 u u o A o y a J X I p / X 9 z i w F g V m z a Y K z C F a z Y m x X k x O T t K e P b t k L A 6 b F S D F 4 v v H P v 6 + D j r I p H n v g 9 P 0 7 n v v 0 M c f f y j e t V F W s 5 q b m / S V 0 c B C L w W F h a K O j c 6 5 J E D 2 h y 7 Y Q / q C d e K h Z V o / 7 F c 4 P J w O 7 u + Z X A u h P H L N T + m z 9 s a m I J T P r 4 x W J C t M 8 E F s P Q D y l Z W X 6 q P V A V t h 9 9 5 d + i g 1 Y M I c / h b U o G S B C A h M v c e 4 1 X p J n A i I n E h n t c m q f r 7 f t H I c y u 3 J o o O H D 6 2 Y K I n 7 g Y 2 E Q e h E C G b X 0 e / v + O l 2 X 5 p E S G w E X l g m S M q i p K w t p H v c Q q i M d O 7 w F p J 7 l 2 8 a / C 1 i Z J b N k s t T w N I p 2 r M H p D t X 7 x L R g 8 Z z 6 8 b D n T v 3 V 2 1 A i T A 6 O k Y L r I u C T M m o l g Z Y y w H 3 d v z k c b F R N h J Y u x x r S + A 5 I U o D O Y K F d 5 R G h z D g f l 3 u 1 K e M 4 K m P z q V T X t H G T g r E a 5 2 S 9 Q m V M w n v G + 7 z p c U F U f + W Q 0 5 a l t A m e y f H N 2 0 P V m + Z b x r Z m N a + c s G V o 7 U + y n A u x C U N z q O h Q / d P t F 4 E P G y D L w a l A W I x R u u 6 e s k A 3 k b M / j 1 6 9 H B K Z E L 8 G y I m j h 0 / 8 k r U P b i y Y e C j h x 8 b H Z V l x d L d a T L m V r u 9 g X p n C 2 h Y 7 2 + V b B Q F G g j G s A a n X e G B 2 9 X g 4 k u C 6 2 h V 0 D j O 7 v R J 5 A S W k s a 7 7 X r 6 l A a C D T S 9 w O p 9 0 E + 1 l S / p 9 3 / F s D 2 h A p 5 d 0 n h B J i R g m R 9 s y e I N i V A + 9 c 4 J c b G i U d + 8 e Y t m Z + Z k y g Z U m S N H D s n 1 A N S 6 N j b W x 9 n Y z s n K p t Z d r b I Y J F S j 9 a h d 7 e 1 P q N e / g z 7 b n 5 r K c / X q d a q q q q L a V + A q B + D m x h Y 2 b l a X s O o Q V h x C B 4 N n i O G F Z 6 y i N h w 8 S z 1 T q i P C n K d E F I H U 8 L F U M C s s J Q P Y a 5 g 6 v 1 6 8 3 7 h E G W 4 n z c / N i c N m e m q K r v b l y T t e D v i o v u q / C b V u u F h X X / B G R 0 Y g F b m n 6 c i O D B k b Q S + P n f l a d z b L C k Z A r M S A 6 g N D H e d v t S F Q d n + U d M D C l Y g i H x s d p 6 p t l X H V M L x Q L / f 8 a G U I F / r y w n 1 y F b f S + w c r q S I v u Z e M e 3 9 w 7 w E 1 t T Q l r Y 6 m i s e P n s g w Q K J F Z L A f 1 M 0 b b X T w 2 E m 6 0 Z 9 H B 2 v 8 V G q J r E C o 0 v C M k 7 r H U 3 e D A 5 i P l o w U S 4 T M t A C d b l K h S B O I Q s / O o f O P H b T E z z 7 g 9 1 F h h o 8 K i j Z e s m 8 U X H / 7 T / / z X 4 z + Z 7 e 0 n L 4 t b D 9 Z c b o Z 5 0 n c 3 E 8 e P x E p h d A d E C m W T N i I D N H l J r A V 0 y O e P u m i y i q 1 q R p U i / a H j 0 T l K y z M p 5 v X b 4 n X D n O b v N y r w 8 j H v K o h D H A u L c q U b Z B h / 9 4 m u n H p P I 0 u 5 p I n q 4 C K k p g i g a W 6 o C Z C Q s X b e i Y V g J y A 9 f s + Y j K N j Y 3 J C r C J p C 6 e G S L E O x 4 / Z h v F R V 0 j D t p e n i Y L s W C z h E d D 6 e K 9 C y x H P 8 d k s d o U j m Q Q W H Z S f Z H S O D B X C u / + 6 T A m J C o N Z d E b o s J 8 f D f 8 H f s l T S j 7 w e F y U 8 B R K N L J 7 V r m F 6 U a E M K M a g r V D h p 4 6 F j x N C P O + B H O f / 3 V d 5 R f k B f l g Y P b F 7 t F Y A N m R E U M D A y w V K q S i Y N Q / 8 o r y 2 W Q G H W Q Y u g p d + / Z J Z H p i M P D Z 2 E u k p s b Y 0 / f M G X 5 B + j o / u 0 r i B w P 2 B 0 x N y + P G 0 Z w X Y P H B l B 1 n z 7 p p P P n v 6 c d j Q 1 i J 0 I K 9 z 7 v 4 c 7 l 5 J q 2 G S b 0 Q Q X O 9 f h p y p 9 N 3 V M 5 s r 9 V q h J J b a b t 4 G e t j j c K Y 0 z o 6 o K g B D s j P v L Z K P 8 N J t N y K M h 5 k P J z H O L y t y M Q P c + N w X 5 J R Z W r E K M l P d y E 8 v T k K H 3 x x e 9 k Z z 7 0 W F D 7 4 g H 1 W B e u S U 9 k M w B p T p w 8 S h e 4 M V 6 6 e F k M e G t A b V Z m p q h L s D 2 g + i E y P T 5 Z H P T B O / v E X k N j T h a Q g l A 7 o W a u F 3 5 W f T A f C V H 0 2 B A A 6 O v r k 8 2 o k 7 E H s Z Q 0 o v C D m b U 0 P e f j 5 5 q 8 X W J 9 F A i E f R V R 7 L N e S C T 8 L f 5 j X M h B f y l / W K W e A T V d 3 o 4 p d W v 8 N Y E 7 U C G M U W 0 M X F M P Z N A S v T 0 M b O x F h F 0 e O j q 7 9 B X K J s I 4 T y I P I A h Q U F B I u / b s 5 N f D T 2 E d g I c Q o U 2 Y b B h v w m E 8 w H 6 5 d + + h 9 m J F T 0 2 I / Z 6 J g O s g o Q p Y x c V U f P T i + P 6 I q s c z S Q 4 O t k f Y y J / u p F L f 6 j u 3 Y 9 W j E l Z n 9 1 X 5 Z X P u Z O 3 F l 8 W L C a + 8 P w x / V G Z F d 1 j B j V j W 6 R X B 9 a t / + l + 2 t K E C j p K w h L I 2 t s K 0 S a q v q x I 1 p 5 L V M 4 T J o C c L c g M x s 2 W x L c 2 h Q w e k t 4 a z A W E 0 m I 5 x 4 3 o b j Y 6 M y G I h u 3 Y h s o F 1 3 j Q X S 6 T U V h x C Z P m L F y + o Y c d 2 G u W / L 2 v N 8 c t H D 5 U I c G R c O H 9 R l k D G U l s 3 b t y i 6 u o q + W 7 Y H u f B g 0 c S l 4 g o d C t A n g f 3 H 4 q b H 5 I U b n 5 0 F g g r w v W 3 b 9 0 V 6 X T 6 v X f k P p J T P T 1 U U l p C g 0 M j 1 N S 8 g x q r M m h g 0 i m B q n B S V O U H Z R 2 J 1 o o A 1 R c H q Z K P s W U p t C x 3 G j f 2 D V p V a T W M z r n Z l t J r D j o 9 N D C l O 1 i o f t w Z l R R i / l i k v d g l M a H s Z 0 O 5 s i r I F 3 C H C Q W Y 3 O f m c 2 O P x H b A w B / W H 8 j N z Z P N w 6 q r t 9 G k 7 I z h o G J u b B j z G R s d 4 x c Q k t 4 b D Q + L t G D Z Y V w z N D S s 7 C F W A 1 M B A k f h S b t 0 S a m M W F c C 9 l U i d Q t 2 I N b 5 P n b 8 q N h q I B 8 a B o B 7 x O 8 d P H h A 1 F C Q F W t M Q P I g y h v r Y 8 C B A q J B V Q S R T 5 4 8 I S o p 7 h v h V V g s Z u + + P U m R C c B 1 6 J C w W M r F 7 y / R j o Y a a i o n q i 5 c l g 3 h E J m A M a p 4 G J x W i 7 G 8 c v D 7 z n T M k n P Z y y R 2 0 P N x p x A K Z J L E b S M 7 a 2 O i N D Y S r r / 7 5 / / 5 L 3 g P t k q Z N d y Y V n r 3 A D 8 3 z n f 2 l v B 1 D j m P H L + D 6 d j Y 4 w h q I K Z E Q F q B k G j A a O x w A q C x 5 u f l U X 5 B g f x e Z 8 c z q t + e 2 i q y a O h Y Z A S N f G n J K 8 G i m M 0 b S y a c w y I t 7 e 2 P 6 e H 9 d l n P r 6 Q k E o 2 B 2 E G o i j d Z a h 4 + e p B J 5 m G J 1 y B O F E g a G O N w H G z j T g I e T H w P L N Y J 6 W Y d r I Z j B e q n d c P t Z I F 7 x v r u t 9 r u y r 0 l s 0 o T y D T 5 G g g F u 2 7 a 6 6 a 6 Y q y z S O K Y W O Y 6 O C W Q M N h f W u y R d 2 + n Z E s b i j k T l k i x w J y Z F 9 M u G c B E 7 2 q A 3 c k x x f y P / u j H s u L R B O y q p 1 1 R D R 2 f i Q h v L G Q C N Q o L p 6 Q C j E U 9 Z N V s P x v / k H S F + Q X 0 3 b f n m d g r 7 7 W 3 t 4 / S + V 4 P H d p P Z z / 9 W N R T K z C 5 E Q P R s O P M 9 H d 4 I O V z + R x W Z o J n E U Q y j R y 5 9 f v A 8 Y J t O V 8 m 4 g K k P n z k o K z k 9 I f f f y W d E j q i R O g a f X 1 S A Z v U Q V p b o Z 4 E 7 C h d s B n 4 7 e A W 7 Z U C g Y j d h N x K L p Q 7 h t U E N L i z j R S b m Z 4 O N z z 0 1 k g 7 G r d H N U A s / g H P H d a k Q K O J t V f W w u C L I b Y 5 G l l N V N v Z b N 9 R L 2 o T 7 D Q k 2 E k g O q a 2 Y 2 m v 0 r I S U e / i b c V Z V 1 c j Y U s v W I p B l Y s n j V c D J G X b j d t U W V E h Y U w v A z y H Q 4 c P 0 K e f n Z X 5 W V 9 + + Y 1 M 4 x g e H p Z 4 R Y P X v p M n v + u M n A I J f c p K 1 + 3 B J P 4 R C q 1 s O 2 8 6 2 V J C m c Z l J Z I V s C 1 g L w E I J 4 K N E m 9 5 5 M m J q X D v D 6 C x 4 G t D n b I u 9 5 U M Q E A M n E J i W F H M q t K 1 K 9 e p / e F j u s I 5 I q W x D s W n L J W s f z s e o M q d P H V c H A 5 I q Z A K C 3 g e P L y f 7 a c e m u a O Y i O A z g c E x b 0 3 N e 2 Q T q u v L z L N / d z T 9 c 8 X S w X W 9 y 6 7 7 C 9 y J 8 u P J t x Y 5 X T I l n v 1 2 m 6 C o b u w V R 5 o I j I B r n Q l W a A O V L A q B S c B v F y x w H p v V n U o x K o Z g m b R c N Z q 7 A a I j I D z A q 7 2 5 p a m q M 8 D k e / f e y h z i S A l P v j g N N t r J W I D J Q t I u l P v H J e V Y + F c S J Z U 6 B Q Q 3 Q H b r I 1 V R 6 h / q z 2 z V I D v C M / n 4 y e d o r I C i 6 n v t r M + x H w H E G l y j j U K r q 7 M j z w b X N b V P b 2 i / b z p J O P N d k q s N a 1 J K J g s o 9 M B G V S F u j I 5 o X Y b t w L j F z W s V l m B x g v b C i r f W o S C R M L 6 5 S C N z + e V 8 K T Y g N a e 5 3 2 y G z z u w a i b 6 w E m A s J 9 / f j R U 9 k y c z U b J h b 4 3 t i b C Z 3 K + H j 0 G u T r B S Q T o k k + P v O B r i G 6 0 5 + a J 3 S 9 w F u X d y / / V T v o G k c I k o M a S q I n l P p Z K 4 l t P 2 8 6 2 U 7 l Q w d t y J S I V K i 9 3 B l i Q 7 9 S x m K w c E h s z 4 7 F P a w 7 W i A 2 L a + g i P q m 1 e L 2 V w e K Z J W e S 1 3 x G 8 r t W / d k a W U 4 B m p r a 0 U C W q U T G j 0 2 D d i I + U z 4 n v j s D z 5 8 j 6 5 d V d t o p g K Q q o W l J 4 J J U y F j P O B e 0 I n g 8 w z w v G d T W H z l Z a D + i l B J / W G B c i a Z O z D V C Z r H G 4 X t n B J W Q s X C W p + Z l S P E g G T Y s 2 c 3 P X s W v f 4 e 3 N C I T D C 4 1 Z t O L 5 x 7 K a P i g P y u 2 6 2 i K B A Z H S 8 6 e n J i n P L z I y F J s Y D a i E U r E 0 k m R G v A 4 Y A o h t j v g 7 U A Y Q f i 3 P P u 5 + I p / K / / / D 1 9 + Y e v x b E B V z s a t U G i 5 2 G A 8 5 i q A c k L O 2 + 9 w O e A k L E R J k P T 6 / c i p g z z P O U 7 c + L c F L 3 G + y t 1 J k X a j h 2 S 4 9 y d x 7 h d 2 8 C b 1 h w 1 / 0 k e o I a 1 b I C d 9 r A 2 X 1 9 / P 1 V V 1 Y o B O 4 a x k v F R K s g K U X p O G X W O r N 4 g E F 7 z Q V P E S O g b n K S g d 1 Z 2 T E 8 E 3 M v v f / s l n X 7 / 3 R W O C p A C C 6 A g G g N e M k Q 3 Y C A a a w S C 5 F i 2 D I T Z u b O V s n O y Z C h A R Z / j p W A m 8 K h M r c d S X Z A + s O G O H j 0 k E Q 6 x w L N C O N N A X 7 + U H W l Z V F S Q K W N j 8 E h a p S o A w q A T M N 5 P D C x j f A c D 4 B i r i 9 1 3 G I 8 c W + O 8 T q h 3 r w Z v g 8 E A B Q N + L s P x 5 J c y p n E E A z 7 J 9 7 Q W 8 3 O x z w C v 4 9 x d + x D K l V H I 0 q I k T C j T C x n E I x T Q V D B B U 0 t p N L q U p 2 t w L Q Z 9 1 6 f R w m Z q q X R Q U 9 n q j w a z Y 7 F + Q 3 n M b F 8 s d o + X b + Z n Y Y B W D Q h 3 y y S / j z 8 5 o 3 b P W A X w + u E 7 o A f G F H D M c z p 2 4 q j s e o H B X I 8 n X a Q g p N w i 5 9 i T C Q O + t 3 p d V F + w S P 7 F K R l Y h i M l w 6 P C o q B K w k U P 0 s D D C E d L a X k 5 1 d U q j 2 k 8 Y C v Q 9 c y L S h 3 6 W X M G g o N M I B W W W h N S g V B s 2 y 0 H m U y c + 5 l Q Q b + X d t Q j l j K 1 4 Y 9 X C c d 5 G x H K 4 W Z C + Y v F K E 6 F U L i W T 2 7 4 k l w V e U H a t y 3 x d h J Q 2 x A u d O L k c W m 8 k C p Q A 7 E I C 2 L t E N m w E c D 3 x n y s 3 3 3 x B / r R 5 5 / I 9 j z 5 e b l C C k x 1 H x o c p o L C f J l a g o 3 P m s s C E j o E U j 7 v 7 p F Z r / w k K S + / g P b u 3 S U R I z e u t d G H Z 9 5 n C Z j Y O f P g B Q b R X 5 + Z b d 4 v w r K C y w G L h E I 5 v o R q r M m g w h L 7 b C f K h H p i G 0 J R e g E T q k j U o V Q I 9 a o A F + j H r a u v u T A / v 0 j n z 1 0 Q m w 1 O B a h Y 2 H Q N k / w 2 c g E W P I 8 v / u O 3 9 J O f / n i F G j c z M y c O k u M n j s i W M F e f u e l k Q 3 w / N 5 7 h g w c P m X w q p C k R s K 0 o y P k 6 o d 5 v S L 5 r R E K B R F p C c X k Z h B I y I f d S e X E G S 9 j U F 9 h 5 V b C V l y 8 t S y 2 l / L q J k w g z o z 3 i W E D 0 w z D b M b B l M J s X Y 1 N I i H T H R D e M 2 d S y e o e G D h s J T o e 1 V L r 1 A I v q 3 2 9 f u f l B b m 6 2 q H R Q K 6 G c l W S v 7 u n r f d 6 3 K t k x 2 f B 1 k y k M x S l p A y r h M N I e U F b N Q y 4 i 7 5 y 9 1 j 6 3 1 c A u 4 r P s Q i Z g + 7 Y 8 C c Y d Z + L A V o F B D x s G q 8 S C P C D U l S v X p M 5 s 5 4 k l k F t a G s N G / 0 Y B j g Q s D 7 Y U U m t F Y A l j R H 7 P + d S 0 f 0 S O w M E A N J W v T q h E T 3 j e 6 6 D z H W 6 6 N / D m j H w h j N y h I o z K U Q S R o s s 4 n M J X j t O W 3 l S y l Y R i W 9 R W q M h Z l K W I E b C K U C X Y K I j d Q 5 Q 6 l i P G G N W H r O b 9 + P N P w 4 u i g I B Y C 2 E j A X c 4 g n I 7 + 6 b p y C 7 l A G F T j d p Z i u S 4 E e z r Z T X z b l I T H U E + 0 x i t Q O T W J V Y V f U l s R / M q o U h j C B O d + I f K m V W R e n s 1 G l Z Y 7 P N P n p W N g I X 1 E S A q W 4 z q Q W K o S p / 9 6 B M J + 0 F A r N U F D W B N c U Q + b C S w X y 8 m Q r 5 / o k W c H g Z n W j F 9 P U R X L l + l d 0 + f i u t W j w d + 0 v w z 8 r B n l x y v L U 5 v d Y A 0 4 I 0 m C / 7 p P E w i n e s L p W x t Q 2 / 6 n 7 0 k F J 6 T j T D v K K f W 1 h Z x P e d Z x p r g V s f E P s y z s g L e v a X F J S 5 t 7 B f p 6 n o m 0 e l W Z 8 T E n F P W y / u i z S s E T s U B E o k 5 U E A A 6 p t / 9 J o w M l S g y G K S q u c U v i b 6 2 E 6 w V 3 C s j Z C R H q J T C T x l 2 H W v g 9 U + 2 E 5 W Y E u c i o q y F Z E G L w M M E k N C I v Z Q v F + c F r w h a h 9 y 0 p I / x H b n M v X O 5 d P E Q v I P E I G 1 A C I P E H 5 l h y Y Z R Z S Y x D / i l u F e l 7 r Y d v Q G k 6 0 k l C 3 e r M b e q s Q 7 e 2 D Z s i N H D 8 r 8 K g N 4 2 L 7 7 5 p z M u t 1 I 4 J E g e h 2 7 1 y M y 4 z f / 7 w v 6 t 3 / 9 d 3 r e 9 l / 0 / O Z / 0 P D D b 6 k s b Y Q y a F 7 9 Q h L A 5 4 G o F z r s o O Y p g B f 6 h 6 Q w a S x l n L f m 8 g / H N g I T K g 7 N 3 l R C Z h N 0 T 6 z 0 d G H A G Y t f A l g 8 x U x F x 0 v F J t S w Y 1 Y b 2 0 k V k E a I r s A Y F 5 Y 3 w 3 p 6 H 3 3 6 O Z U d / A u q O / Q 5 1 R 3 + K T U e / x P a v W e n z F 5 + 2 P 5 I i L I W d u 3 d R / 9 5 s U c f v X l E k Q R J S 5 5 I O U H C t A P O V 7 S j N 5 h s N X 3 D T h i b d c p G Y g Y S t n P r D n 3 x m / + S q R J Y o R W L b A J Y 5 w 5 S C z N 5 N x J L T I 7 O p 5 3 U 2 K T c 8 J C I u Z l w g m D z M x e 5 O N U W E 5 W U F N P Z T z 4 S R 8 l X X 3 5 L z 7 q 7 x f M X D 5 O s G t 4 d q 6 D s s m Z d 8 6 Y R Q y Y k 1 G n p I y X O + U f k f M x x b D t 6 k 8 l W K h 9 u y E 7 A R m J m S W L E w C G U 6 L M f f y J h P h k Z a u k w A M s 1 F 8 c E l W 4 E s K I S w o Q u X v h B l o Y + 9 e 5 J I R Z 2 U E d Q 8 J 5 t A W o q U 6 F R c F h g p a f P f n R W t u s 8 9 + 0 F G Y S W x q e B Y l u v m q 7 i 9 t g h / s 1 C E v P P H E d J J l M X O Y 9 1 P H C O f + j P s g d s 5 Z T I 8 Z h V j F B h D 9 z o S R d V b 8 + + X d L A E Z F d X l Z G r a 3 N 4 f u c n p q W r X M 2 G l i H r 7 q m m j 7 4 6 D 2 x z S 7 9 c E X U w K P 1 f i r I D F E a / / n Y R w X n B c b K z p z 9 g O 7 f e x A l q f z c / q A l 2 Q X g g h B E E w k V h j D 4 h + O o O k n R R M v O Z j s Q z 8 A m y V Y S a n 5 + X J f s A 4 z R f H t 3 l i b H J w m L 7 M c C Y 1 H d z 5 9 H L e e 8 U Q B h R 5 Z y h E S X L l 2 h D 5 l Y V t d 5 a W 7 i i A h M + w D p M U a F D g E 4 b 4 u x J i s s R I F E 0 l J H c i 2 N 8 N 3 V O R D I l P V 1 n H L z 7 B N p D t h q Y L e Q n 4 2 d p F M Y G W U U K t o v 0 0 r a 2 m 6 L z Y Q t Y f o H B m S R m N O n 3 0 1 6 U D V V Z O e X 0 b 2 7 D 2 Q 8 L B 6 h V w M W 4 8 S a E w i P e j G y M d P j N w x C J O T 8 X 8 h i I Z M m i 6 z D p + t V W R 2 r 9 f m 4 n n 8 v L z f T 0 o L e / D 9 b S S g X r e 2 h e h P A t B A s B X z 1 2 l 0 Z E 8 L s 4 N r 6 W n r R / 4 K O H D 0 k a 0 q 8 K j j c W e Q p a Z S B 3 V S B z g m D z w c P 7 q f r z 1 / P m h D J g c m g 8 3 A S 4 q B e 5 5 x Q Z + p N H p Z U O m F e m J 1 g K x t q c s E r j c A k w C 4 S C 5 P 6 g t k 1 1 N i 4 g / b v 3 y c O g C N H D 0 u U Q r g B v A L s r k 6 n p 1 0 v X u o 5 u D x 5 l J V r j y k O 4 W e l c 5 P C E s h C G K h 7 R u U z Z S W d I v W Z W R k r 2 t G b T I 6 L D z t f T U t Y J + a W 6 y W E x z x A Q F 4 A c n U g 5 T c B n 3 e R C u e u S n i R 7 A C B x o B / X E a s 3 f E T R y W Y d i P R P b R A V 2 4 + o V / + 5 K C u S Q 1 4 W u e e e C g v Y / n 1 r E m + B h R Z 1 D s 0 p D D T 3 W X + k 8 4 x o R D l 6 P l Q a r Z u w O / V Z S 9 9 c v Y Q O W T w x x 5 g Q n W 9 u R Y a B 3 P B W g r o l V 1 j C Q V Y y 2 8 C r e U B q i 2 K d g b g n r D l K I J Y W 9 j W M c D c K K / P y 4 a q U w Z 8 1 y N l F p i 8 / + e L m 9 S 0 + w C 9 t 3 t 9 m 7 R h P A 1 D A H a A k T x g u t p A j Y 9 B H C Y R 1 i y X 9 4 5 j J p D J Z W I h c j 1 T F / t j B a X s p c 8 + O 6 Y / 2 R 6 w 1 c C u S o p E a H x 2 U f e s e D K 8 M o I C 9 4 l B 3 e 5 n P f z y I 1 P m 2 9 p u k d / n k 5 V l r 1 2 9 s e a 6 4 f G Q l Z l B P / / R U X p 0 6 w d a X F r f a p P Y S B q x i b Y A b o O T U u + U d E e H p C S V y o 3 K p 6 5 R y W g s V q n G h T j t 5 8 0 m 2 6 0 c W 1 0 Q 4 A b K Z Z s C 7 Q G T + 2 I B d / a u v T t l r t S 9 u / c 5 7 6 S Z 6 V l Z 9 B + D w V i e G V E P G A R O F Q W 5 H q r c c Z B 6 B k b F j X + h 0 8 2 N T Z 9 M A n Y a f 1 K 3 w c T B P x A p T B 5 T 1 v V C N C a O O Q 8 i 6 V x I x e V 0 T G W x t B 0 7 J F t 5 + Y C p u e j R f T v i T n 9 8 z 1 J N d T V V V V d S 3 f Y 6 K i k r l T U m M N C K 6 A Z E V W D i I V S Y Z A G P I s j 5 z T f n K G 3 y D p 0 7 f 4 W W / X N 0 v M 5 P 1 3 v S a S n J 1 Y j c r t A b m z g Y J k g 4 g S S c h w m j x 5 o s Z J G E c 6 g P 1 y k T Q N U p 9 f C d 0 / v 0 X 7 E P H D + 0 P 7 N d 6 5 1 Y r O A 7 M x t s 4 W F H b t F a f l M 4 X O O j 4 p z U 7 + P + / Q d U v 7 2 e c p P c s F q 2 x H G n U 2 m J 2 g 8 L 8 Y S Q g F h D A m N M W L f C u l f U a s A a E V h 4 5 X X D E E k f h Q m h 3 q 3 O t d 2 k n B J w S H H O q r P K 4 Y T w K 1 v K 2 F B s l y 6 z / f T j z 0 / a z i y w n Y Q S c O / E b 0 G K s b a U H R 7 g 6 P z 6 G i Z W d 0 0 m G t y g s 6 N L y A T S Q K W s r K y g d 9 4 9 I a T E 4 P K / / e t v Z M W l 6 z f a 9 G 8 k R k 1 B a r b b x k J J I 2 U z g U g q N 8 d K U q l c 1 e s 6 u V a d U + S L E A / 1 d i M T Y E O n B J J 6 A X b F i y l I T 3 2 Q A k C I G 9 d u 8 n d L T r p h f Q p E Z 1 g B 9 R F r R 2 C Z s k M H 9 1 N d 0 2 4 a S 9 / H n 6 k v S I C 8 z J A M n H s X k 5 8 3 t a E Q S Q W i x M m 1 + q d y n U C q O E l 5 B o O U 6 V F b E 9 k t 2 c 4 p g Z S R v i i 9 k B 1 7 I A A R 6 L c T 2 F G r A Z J m a d E r y 4 x h F a W J y U l p P I m A B p Y I I F Z Z R R m 9 6 O k Q z 6 H X n 9 g 2 w 9 + A R A v 2 f Z u S D b c R C B M k n J g Y n K J s J C G T I k t Y E s k 5 6 7 F O / F 1 R X 7 + j K m 7 b e d O J V b 4 4 t W 8 4 Z b n n 1 U P n B 2 d I Z T e 1 L 9 4 G A 8 m g u q Z K o s A x R v V / / / e / U n v 7 I 7 p z 5 x 5 N T U / L e Z / Y C 0 F x v + P 7 r z a d H n O y d u 3 e S W n u b L G 3 s H k 2 9 r / C 7 O F 5 T r C 5 u p 9 1 y y 7 z W F 3 2 v f f f o 6 y c j Z 2 z F Y t Y 4 q i k 6 o w K F 5 Y 4 e M c 4 L 2 S J n F P l S F 2 Y T J a 0 Y w d C s V R 7 s V O y p w 0 F y I O O j E n Z D f r W U s b R Y 0 f o 1 D s n W G W r o 6 q q C q q o q J D 9 g S 9 f v C I 7 I P 7 w / S W Z p j E 3 P y 9 T R T A z G H O i 0 C B j g e k k m D Y y N f K M n v Q u U h v b U t 1 d 3 d T b 0 0 s D f Q P y O w V F h b K H V e v O F n K m r Z S q 2 C h h L a T 6 9 B W B V I 6 C O l Y E U m W d r L a U f t 9 G W u F 8 u K y T I h x L K K 6 H h L Y j b E s o F 1 t 3 0 h t x b 2 0 3 w P A 8 2 Z D 6 e J K B 6 S A w 6 z Y 3 L 5 d K i o v p 0 x + d p Q M H 9 t G x 4 0 d l D U C 4 y x s a G + j 6 t R v 0 7 / / 2 m / A U D A M Y 9 p B C c K 0 v j j 6 j d 4 7 s o H d P v y P 7 D r f u b J W V m s r L y 6 i w o C A 8 5 Q M D v L F I x p 1 + f L s v K e J F Y A g S I Y W R P q Y s C f Y Q n 4 + 9 R s 7 B + Y C k 2 4 C K o F D R E 8 W F 6 4 s Y e R 1 w 4 t 3 a M R X n z K i X w g / d w C 5 q 3 + F a l g w p N T A F N I r / / I / f 0 j d f f 0 d f / e E b W b G I 2 5 4 A j R 5 b 2 m B 5 s j 1 M i m P H j s p C / / s P 7 h N J F o v p 6 S k q y M + X K R 2 5 B W U 0 N b u o z y T G 3 D o 2 T c N j z s s I 0 Y n 6 1 D s Q Q y r 1 H p G b s k 4 g n I V E q D O 5 O o 9 j k A r l S H 7 s 5 D 6 5 L z s m 2 0 o o p 5 M b m + 6 d 8 F D t h C x 3 6 m Q C o K a k u Z z 0 0 Z k P 6 O N P z 9 B P / / j z h L t f Y G G W v f t 2 y 1 R 2 r F 0 R O 9 7 U x a p d U U m R f O b 2 b d n U / b R d b K f V k J 3 i f U M S n 2 l R b v 6 E G l a Y K D E p h h h h y a O T I Y u V N C r X 7 1 y / 9 3 A u 5 Q B / X l D v p W V P 8 G P i p 2 b T l J G u V A L 0 S l z g O n t g P d I J g F R F l D p y q A Z r 2 Q H 5 e X n 0 8 z / 7 m a i B 5 l q 4 0 Z 8 / 7 5 G I 9 4 s X L s k O 8 H k 5 3 M B K D t G N 6 2 0 U b z d 8 g 1 T v + n C N X 4 2 r M G a x f m c c q M / E T 0 M m k E j l Z r x J I i M M u e R 9 4 p y 6 T t Q 9 X W d s K t R J E i L p n I m F d l B S D K f K y r Z i l 2 R b C Q U U 5 3 v l I e J h I h o 5 t k m 8 C b U v z b U + M h m A S G h I q Q C N a m h 4 W J Y q + / q r 7 6 i g s E C m i p z 9 5 I z Y W l O j / f R O E 4 n j Y X Q s 8 f 6 8 r h Q e 1 9 F 6 H x V m R z w v R d n x 7 t l K J E M a T Q o Q R B M j o q 6 p p M q o M x J K k 8 Y k k V D K X l q W f a L U 9 A 3 k 7 7 5 / V P 1 p m 8 K W 4 1 B R y f R U 8 k D X 6 V r b Q G S / Z N Q 2 d q 5 P l l C 4 D h J p Z n Z W N k j D j o i f f v Y J Z e U U U N D h l p n C 7 7 x 7 U r Y c x Q R I T B / B x g a J 0 D m 6 d p g S 4 k 3 f 3 c F k y o z c I 1 a Y 7 R x d G R 0 S / h q c G y J F C B O d R w h j y K T P C X n 0 O U v Z O C G Q G z K x F U o u e F b i t R O b J J t G S k R S a S E / T H 7 A 6 s U Y K R V 5 2 a 9 b S o V e 8 s 9 h L 6 l k M T s 3 R 9 9 9 e 4 6 G B 4 f Y j s q l u 3 c f U U d n F w X 9 i + R 2 K t U O d h P s s M X F B Z o Y n 2 R C x C c N J h d 2 j 8 c P m c r x h K i h J E D 7 t / n p o 2 b v C h v R F + T f H Y v / u S A V U 0 k R S h I T R S S T I p g Q R + r 0 e d S Z a y z l M P G k P i K 5 Q h a S H T u 2 O 2 4 b s V W 6 8 q Q n + u n Z E N 0 D 6 J V c 5 O T G g r E U u J u t R M K L e m 1 Y H K R 9 l T 7 q 6 x u g m t p q 2 a 9 W 7 B u + n 8 g d J U Y 3 2 z + 4 c q 0 N s b + + N U U z L + 5 T 6 9 7 D t K c + W 3 p q 1 G P g t u N p h 5 A H 0 g l T 8 D F 4 + + B + u y w 3 F i u h s O d T J 5 N h e C a x d r 8 t P 0 i 7 q x J H U H y t 1 z + P P G e V C 0 G Q 0 P A 5 F y L o Y 1 X m n L W K K J J A 4 k j Z S K G I B B J p h B m 6 X F a B s G r 7 T 8 z Q R T D s X / 7 1 T + T v 2 h m b g l A D I w 5 a 8 r H B 5 0 q X h f q F U J w M Q K 7 I y 3 7 F C C z Q i f o F W S k W G 6 4 N 9 L + g + f l 5 t C 4 5 L e N F f D 9 Q x 5 q a m y T u D h 4 6 3 K O 5 z y 4 m w P z s P N X W V c v v Y H N t 7 C R v x o s G h 8 f p q w v 3 6 K 9 + 9 m 5 C L y B s K g z s 1 t S o z 8 D u i r L n r l 4 f k O 1 7 u t T l o c U 1 v N 2 x O + D H A p / z j d 4 F X s j C 5 D C I d o m D N F r S o E 5 I h R z S J U I o k M l I n L B 6 p 6 e 4 S 9 J T 3 m W K O y d D q P x c D / 3 o J x / p v 2 x f b A p C A V 1 9 f J t O J h O k F O e w G U R K 4 T 8 3 y N d G K M Z 7 j b 4 1 Z 8 D i f r C 3 1 O j o B I 2 M j K C G X H y f G I z N z c s j v 9 d L z T t b 2 E b y 0 u 2 2 O z J v q q W 1 W U K N H v X M 0 c e n m q U u E b A q L H p 0 7 F x o B U L 6 O s Z c 1 D + Z 3 L Q O 6 P y r 7 S P c w X Z X N 3 8 e Y I g j z 1 r K F i J x W e U g U Y R A i k w W Q k E a g U x I A U 0 o Q y T + P t H 7 6 K q E t S N + + T d / J P d g d z i u P N 0 c h H o x v E w L S 0 7 m F B N J E 8 q o f t i o G Z A X / Z r w I d s a 2 G n d i i v d b j H g 4 / X 4 2 G T g 8 g 9 X J P o h k 0 k D C X b 3 z n 1 Z N w 9 l z J X C P r 0 Z n g z Z D V E 6 i 1 U A 1 z m m 3 c f u C z U x 7 6 C b e r n l Z P H J z s S E + v a J h 6 W K K i u y r C R S h E S K U J K D M C j z L 0 u d S C O c g 3 o X I Z J R + c J S S i S U V v W E V F 4 q K 8 2 j M 5 + 8 q 2 7 C 5 u A O a n P 8 2 1 b u k p e h X o L R u T H Q p 1 7 w 6 0 a 8 r W C O 1 f k S q k 9 u l j Z Q 6 + p q a 2 S t P M T p w Q b C J E F I o p 2 7 d t K D e w + T I h P w r P N Z F J m m F p z 0 3 V N 3 y m R K B D z T m S X s e a U J J C R R 4 0 b K J l J E M e 5 v t 0 v l Y T K B P L C f U N Y E M m V j O 1 m T e a + x x I K 0 O n P 2 X U t L s P e / x J a q D e F y 8 A v V R A q / A M m V O s F v W F / 5 6 g H b o n 0 o W q 3 S + 5 g l B C L M E w F S a / f e X X T h w g / K J l s D m G I / P j E h Z Y Q U t f W l c + N f m 4 j J w H R Q l 7 v S N J E U g U A I d c w k C C d 1 f s G r 8 m i b S a X I t Z F z s K X E C S F 5 5 F 1 K 0 q Q C m b K z M p L q Y O y C T U W o x n p 3 z E v S P S A S e s v X L K n 6 J 1 3 E H X h S Q K O I n S w Y C 8 z O f Z e l 1 u P H T 8 X h k Q j Y h R 6 7 c S C W D 1 g K I A J D i i k j 1 n 4 y j 3 A C n O a y S K F w i k g q V U a u y C a 5 L s s x c n M u X K f e l X q H + j g s p f i a c F k T i j W S P / n F Z + q G N g n s P 7 A b k / K y n f z A l S c o y D k e v k r 8 k u S l v 9 7 B 3 + 9 T 2 A U Q O w e u B X g E E R x 7 / + 4 D W f A z H k A m T A M x X s E S S 0 R D K m g u C 4 R D i w D V I S m y 3 O p N l x w p Q h R u 7 F L m P J z M s S G M 5 T z I w b n x 7 B l V T y S T k A b H i j y R B I e E U v V 2 7 W 6 K 2 w b s n G w / s B u b q i s h p S y 9 m 3 l 5 k l A P U r 0 + S e U P E j 0 e i v F O x A B L h z 1 q f y x r 9 M V O w 4 g H b D x w 5 N h h a r v Z R v f u g V j K A 4 b v h d i 9 k Z E x c c d b E W 9 q x l q o L 4 7 E / R n y I G G p s o C W P l J n y u H n a y l b k i G V K Z u k j k 2 9 f l c x 7 8 5 K K p C M Q k F + B n v j t g F b p 2 s d 8 E d v L i w t L V P H 8 3 n x 9 o k b n X t q 5 U 5 X O / t h o B W u d C z R i / x 1 Y D V P G e Y s I S w I e z 2 t F R B r g I a M x T E z s z J l l a O J 8 S k a H h 6 h / I J c O n V K b b x m B V Q + e O S S h R l / s h I J C f j m s Z s / D 0 T Q R M I 5 H M s 1 K o 9 0 X p o 0 J u c U I Q q X h T j I o c J p t 7 k m D r Q M l C G R 1 L i T 8 u 5 h R d i f / v H H V F S c / M 7 2 d s G m s q E M M j K c s t a c v C R J / N K i e j x + g a Y X 5 f x 1 Y L W 5 R l D j e v v 6 k i Y T p N D v f / c V Y V x q / / 6 9 1 N D Q I L t 8 f P L p G f J 5 f X E / p y f O n s C r A R M L D Y m s a W g G 8 7 b w 7 D R 5 8 A z 1 c z S k Q R L i 6 G N F I u S W 5 7 + i H m V I K S 5 b 3 l V Q B 7 9 K E o L 5 K S c r Y 1 O S C d i U h A J a m v L 4 5 Z i e z r h Y V a 9 n e k H z Y p F g G 7 x K 9 K + y 5 h 0 I N T q S 3 G Z y c F w g q h z k i R 1 j M r s T x v M C T s Z Z z X Y 1 W E l k f U 5 3 e j E 8 Y R p 8 p F 6 l C B E k a W J E 2 U i m X o 7 V e w i / D 1 1 W 7 w x J 2 c J K Q i k p F W J C / d l f 2 j / E K B E 2 n V P C m u q q s / k l w b 6 w v C j t q D D H 6 u U i V z 0 m t y D + 5 Y 1 H 7 0 R i Q s H D h 5 C g h Y X V Z 9 X C e 4 e N s Q 8 d 2 r 9 i Q q F B f U P 9 C g 8 g v H w T c 2 v 1 j f j e E Q J B U k w v h P g Z g Q T L t O Q L 0 Y W n a Y o Q C Q m k 6 w 1 x p E 4 n 6 3 F Y 6 h h S q V y S 7 v D C Z d 0 Z Y l c N 5 B 9 8 d G r F e 9 5 M y X G 9 s 3 / T 2 V B W t D + a o E V / S N t S 2 o 6 S 3 K n L i K Z A G X Y V 2 1 Q 6 V 0 + A f 0 q m y i + L E / U + W f 8 u H j D 5 z 8 8 9 8 P H j x 8 Q 7 B y n T 8 7 y H C o u K Z K A X D f v b r 8 / J 2 h K r q Y a w x 0 b Y l q q p q 6 O O k T R W 9 V Y S G a S J C y 2 R 5 B + u k e t A E l 0 v C W S z l j l x W V R o 1 M m x I p a o d H I N S G S p C x N L S S 2 c j y I W C M S 5 W h E W 0 R A g l J c 8 7 j T 6 6 1 / 9 q b r X T Y p N T y i g 7 e 4 w N x G L Y 0 L I B e e E S i C R I p S F W H B W a D K p 4 5 c n F T 7 i b I K 4 O I Q K Z W V n c e M K S Y T 6 k y d P m U h l 4 n Q Y G B j g R h a U x S t X 2 1 q 0 7 e Y t W d O v Z W c z P Z 2 t J W + C B V b Q 8 J U 0 U s c o y 3 9 D C v z j + 1 D X o M z 1 u k 6 O z X V C F l U W s p h r N a F A G H X O 6 s G L J l S Y W C y N V K 7 U O y G W O C D g i O B n x p / 5 6 3 / 8 S 3 W 7 m x h b g l D B Y I h u 3 R v W X j 8 L s T S 5 h E g u K 6 E 4 I d d k A h M 2 i l S J p B T W y E N v / a z r m T R c L L 6 y 2 m T A W G C d v o c P H l J j U y N d u X y N f L m t l J a / X Z + N B h q 5 I Q t n Q g C p k W N N j K i k V G F z D F L g O O L Y U d c I a S S 3 k M j U g z y 4 F q S x k o m T s r F A I k U o l S C h v J w r U v 3 q 1 7 + Q d d w 3 O x z X u z Y / o Y C F B R 8 9 e D T O R L E Q S u d K Q o F g m k g g l i F V m E y Q W B t D r L M 7 v a L G o I E Z i Y O J g L B 9 a m t T 3 y v X Y H J y i t X E X m p q b q Q f e v T a C t z Y g c h L V K Q Q I s m P C F H C Z b n G E I W T S C t F F B y D J F x Q B D H X W c i D O i W J 1 H G Y X J p U y o Y 1 p F J l p f I p d U 8 k F H K W U M t M q J / 9 / F M q K S t W t 7 / J w Y Q a w N P c E n j 4 a J j m 5 g P k s B D K J Y R C 2 W J L g W B R h I o Q i 3 9 E y k o n R F W 4 n A z Q A J 2 D 5 2 h 7 X S W r d 8 W E b W y w F P L M z A y 1 t D T r q 9 Y G Z r 2 i J 4 9 1 U G A w + d x T s 0 e U I k E Y a P z 6 W I g Q P r a U J d d E i S 0 L q c y x J g 2 O J Y + Q T J E l U s Z 5 E E d y c U r g v C Y S v L F w Q I B Q 3 N G Y M S f Y T Z V V Z f T 5 H 5 + V + 9 0 K c N z Y Q o Q C r t 3 s p W B I S y Q h F h I f g 1 D I Q T A L s a x k i i 5 r c h k i a V K h O h G 5 Y s 9 h 4 H Q 5 s E R + b j x o q H l 5 u f r M 6 k D D v X 3 r r m w n G v A H 6 N i J o x K t j n p M Z b / Z w w Q D L + S H / N S 5 V M p 1 c h Z 1 K O t c / o k 0 0 s e S Q B a d x 9 T F S i R V z 2 W T h y U S E w n X g E R 8 b K Q R z o e J h G O o e U w m c U J w D i f E r / 7 + z 3 H 3 W w Z b j l D A l W v P W Y E B a Z h M T C o Q R y Y k G k I h t 0 i o s F 1 l S B R L L A D l c I 7 r p F Z D H Y S r d A G / + n G L T 3 I A j T U a + H x V s p 6 D w w J z n e D 9 6 + x 8 R i U l x T I m h Y V S n n H i J i 8 k A d T v G S J I j a q T Y 1 w Z c 2 x J z A p d 1 r k m V n j Z r z C J I u R a K a F U r o 5 B K E g l l J l E Q i g M Y + i J g 2 x H q X l O f n K n O e n v / u E v + P u H n 9 q W g O P G s 6 1 H K O D S l W 5 u S k w c i / q n p J K y p Q y x 8 E J B L q 7 g n F 8 u p 5 W E 0 r n 8 1 9 f g j 8 g 5 q Q 7 / N J k B 9 m V q r T A x c 2 s / a j R s N M h r V 6 9 T R k a m e P S y M j P J y x / x P d Q 8 f I b w Q 3 2 W y k E A y z E n 5 O p a X b Y k V Q c y m D p d F r J E j o U 8 Y Q J Z c k 5 G O o k T g h P q w n a T l k p C J I w L i m S K E C r N 5 a B f / 9 N f y f 1 u N T C h X q g 3 s Q V x 8 Y c O J g q I A x I Z Y k V U P y O Z w h J K x / 6 F i a R z o Y + p w 5 H k q N L s k W s 0 z D n 5 q b C t Y J l 2 V U Y i x + W B R 3 6 E w W 0 Y P 1 e U 5 7 x E V 7 t h M 6 G x q 3 q U p Y Q c 9 b h W i q a s r 9 G 5 / J N y t E c v Q i I l h X D O k E c R R 5 X j E o o J g 7 o w k X R u 1 D z j h J A I c j h p g i y t + d / f / / M v 5 Z l v R W x p Q m E V 1 U t X u r i N K 0 l l n B O K T F b V j 8 t M B H n J y D W 5 Q I t o g k m N X K N y / B W c Q w 5 E l w 2 w L N e p h t X n Q n E 7 x k 8 p A 2 j g w L 1 + F 4 3 M s Z q n j 3 G h u h Q 5 l + Q / f i h S m H o U T Z 0 k u Q a k s N Q J a X S O Y y G N V u / 0 M Q g i d c j l G L + j C W W S I R J y T i A Q S A V C w W Y y t h O W o f 6 b X / 9 5 w o V n t g I c N 7 c w o Q C / P 0 g / X H 4 q k k o R K Z p Y Y Q m l y Q V G K I k F w o A g F k J p w k T K m j Q 4 r 3 M D X Y O C V G O 9 u 9 X A b R Y / V Z k T t 1 k 6 L 5 4 8 U 8 e 5 v s Z c q 8 6 p 4 0 h Z D n Q d f w h q V x A J y S q N I n W K V M g V s R S R + B y I I 8 f q G u N 0 w L F I I 9 R B M h m P n q h 4 h l B + t m G d 9 A / / / N e R Z 7 Z F s e U J Z X D u Q j s 3 C E g q i w r I L 9 n p M C o g i K O I h Z d u p J W V U E I S X Q a i c 5 y T / 6 o c z u S 3 q C h 7 m R p L g 5 T j W Z a F I z F 3 s G / K J e u k T y 0 4 q K E 4 Q M M s i Q a n 8 H d D 4 h q P J Z D 8 l I N I n R z L f / x Q x 5 F r L M f h c i y B I n W K X I o w 4 W M h E l + j y a M I B t e 4 k k Z K Q i l 7 S X n z o P K p c S b l 2 f O R 2 5 N O f / + P v 8 Q N b 3 k 4 b n a / H Y Q C v v v u P i 0 j R A m S S a S U c l R E q 3 + G W C C O h U x c 5 h + q D I r g v y a S Z E I b U 2 d g z q 0 N b r P 4 K W U B G r E u R s p o / C b n g v z H D / z U u U 5 y l Y U 8 / C N c j h B J l x M S S p F I J J I m k q k T A s l 4 E 8 p K W h k S G U K h H u o d b K a 3 B U y o Q f X 0 3 x J c v f q E Z t n K N 1 J K S S c j p T j X p D J q n 5 V U / C N S F r L o O n y w J Z d M H a F g f q w C / Q r C m f V Y H 6 H x 6 1 z q z D k U 5 L 8 p q 3 z F s S R F F E m a N F E E M m U 5 B n l U i i K S 5 J B K S i J J W V Q 9 R S i Q C D m m 1 l R U l t G f / O J z 3 O h b g 7 e O U M D d u 1 0 0 P D w r p D L 2 l E O W e g Z 5 I g R T 5 F l J r D C R k I M 6 m j Q m V / / l Q E G d W B 3 c o A 2 k Z D 0 O l x U Z c A G X 5 B o 5 g 1 z K u s 6 S w s f 4 J 0 T R x 4 Z c U s d E M W W Q R h M L Z F G 5 I R L n Q i K V G 0 I Z B 4 R x R m D 6 e k t r I 3 3 0 y W m 5 6 7 c J j r a 3 k F D A 1 N Q c X W F p x c y J S C o h l p V Q K y U V / 9 B l F P W x M E h T C H W S q V z B n J O D l U C 7 1 8 V w S e p M W Z c 4 V x m O 5 Q K d 8 0 8 5 p 3 I p 6 z w 6 G U K B M J F j k U K a R E I u 5 C C N I Z H k 2 n Y y d h O k E g i l i S X z 0 L g O z o c / / f O f U N k W i c 1 L F Y 6 2 5 2 8 n o Q A 0 l q + / v s X q i i K J I p K x s Z g 0 I B n I E 0 M q 5 P x D l y 0 E w r F h j Z S R h 3 8 I I q U I o l 8 A y G B K p i w l z i w 5 J 1 V E r o 9 1 v S T 8 Y 9 K Y c 7 E k M s d h N c 8 Q y e S c h D h C o A i p R E J p d U 8 k k 3 j 1 o O I F Z X r K 3 / 7 6 F + H V m N 4 + E P 1 / 5 2 2 9 X u N J b Z 0 A A A A A S U V O R K 5 C Y I I = < / I m a g e > < / T o u r > < / T o u r s > < / V i s u a l i z a t i o n > 
</file>

<file path=customXml/itemProps1.xml><?xml version="1.0" encoding="utf-8"?>
<ds:datastoreItem xmlns:ds="http://schemas.openxmlformats.org/officeDocument/2006/customXml" ds:itemID="{CF6FAD05-ED08-4F49-8AEF-9F192072547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4735B9D7-46EA-4819-85AF-03AA462D3447}">
  <ds:schemaRefs>
    <ds:schemaRef ds:uri="http://www.w3.org/2001/XMLSchema"/>
    <ds:schemaRef ds:uri="http://microsoft.data.visualization.Client.Excel.CustomMapList/1.0"/>
  </ds:schemaRefs>
</ds:datastoreItem>
</file>

<file path=customXml/itemProps3.xml><?xml version="1.0" encoding="utf-8"?>
<ds:datastoreItem xmlns:ds="http://schemas.openxmlformats.org/officeDocument/2006/customXml" ds:itemID="{946EE220-9EAA-4C02-8B51-8E9D79046A2D}">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16</vt:i4>
      </vt:variant>
      <vt:variant>
        <vt:lpstr>Zone denumite</vt:lpstr>
      </vt:variant>
      <vt:variant>
        <vt:i4>1</vt:i4>
      </vt:variant>
    </vt:vector>
  </HeadingPairs>
  <TitlesOfParts>
    <vt:vector size="17" baseType="lpstr">
      <vt:lpstr>Enter</vt:lpstr>
      <vt:lpstr>Setari</vt:lpstr>
      <vt:lpstr>Despre</vt:lpstr>
      <vt:lpstr>L 1</vt:lpstr>
      <vt:lpstr>L 2</vt:lpstr>
      <vt:lpstr>L 3</vt:lpstr>
      <vt:lpstr>L 4</vt:lpstr>
      <vt:lpstr>L 5</vt:lpstr>
      <vt:lpstr>L 6</vt:lpstr>
      <vt:lpstr>L 7</vt:lpstr>
      <vt:lpstr>L 8</vt:lpstr>
      <vt:lpstr>L 9</vt:lpstr>
      <vt:lpstr>L 10</vt:lpstr>
      <vt:lpstr>L 11</vt:lpstr>
      <vt:lpstr>L 12</vt:lpstr>
      <vt:lpstr>Raport</vt:lpstr>
      <vt:lpstr>Raport!Zona_de_imprimat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2022-07-07T14:08:51Z</dcterms:modified>
</cp:coreProperties>
</file>